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wnloads\Levantamiento de suelos a diferentes escala\"/>
    </mc:Choice>
  </mc:AlternateContent>
  <xr:revisionPtr revIDLastSave="0" documentId="13_ncr:1_{B5E1D390-EF54-4E68-94CB-08928ECFB9A4}" xr6:coauthVersionLast="46" xr6:coauthVersionMax="46" xr10:uidLastSave="{00000000-0000-0000-0000-000000000000}"/>
  <bookViews>
    <workbookView xWindow="-120" yWindow="-120" windowWidth="20730" windowHeight="11160" firstSheet="4" activeTab="4" xr2:uid="{00000000-000D-0000-FFFF-FFFF00000000}"/>
  </bookViews>
  <sheets>
    <sheet name="Leyenda v16" sheetId="1" state="hidden" r:id="rId1"/>
    <sheet name="Hoja1" sheetId="2" state="hidden" r:id="rId2"/>
    <sheet name="Hoja2" sheetId="3" state="hidden" r:id="rId3"/>
    <sheet name="Hoja3" sheetId="4" state="hidden" r:id="rId4"/>
    <sheet name="FO-GAG-PC05-02" sheetId="11" r:id="rId5"/>
    <sheet name="observaciones" sheetId="8" state="hidden" r:id="rId6"/>
  </sheets>
  <definedNames>
    <definedName name="_xlnm._FilterDatabase" localSheetId="0" hidden="1">#N/A</definedName>
    <definedName name="_xlnm.Print_Area" localSheetId="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1" i="8" l="1"/>
  <c r="K415" i="8"/>
  <c r="K416" i="8"/>
  <c r="K417" i="8"/>
  <c r="K418" i="8"/>
  <c r="K419" i="8"/>
  <c r="K420" i="8"/>
  <c r="K414" i="8"/>
  <c r="K402" i="8"/>
  <c r="K403" i="8"/>
  <c r="K404" i="8"/>
  <c r="K405" i="8"/>
  <c r="K406" i="8"/>
  <c r="K407" i="8"/>
  <c r="K408" i="8"/>
  <c r="K409" i="8"/>
  <c r="K401" i="8"/>
  <c r="K392" i="8"/>
  <c r="K393" i="8"/>
  <c r="K394" i="8"/>
  <c r="K395" i="8"/>
  <c r="K391" i="8"/>
  <c r="K369" i="8"/>
  <c r="K370" i="8"/>
  <c r="K371" i="8"/>
  <c r="K372" i="8"/>
  <c r="K373" i="8"/>
  <c r="K374" i="8"/>
  <c r="K375" i="8"/>
  <c r="K376" i="8"/>
  <c r="K377" i="8"/>
  <c r="K378" i="8"/>
  <c r="K379" i="8"/>
  <c r="K380" i="8"/>
  <c r="K381" i="8"/>
  <c r="K382" i="8"/>
  <c r="K383" i="8"/>
  <c r="K384" i="8"/>
  <c r="K385" i="8"/>
  <c r="K368" i="8"/>
  <c r="K352" i="8"/>
  <c r="K353" i="8"/>
  <c r="K354" i="8"/>
  <c r="K355" i="8"/>
  <c r="K356" i="8"/>
  <c r="K357" i="8"/>
  <c r="K358" i="8"/>
  <c r="K359" i="8"/>
  <c r="K360" i="8"/>
  <c r="K361" i="8"/>
  <c r="K362" i="8"/>
  <c r="K351" i="8"/>
  <c r="K344" i="8"/>
  <c r="K345" i="8"/>
  <c r="K346" i="8"/>
  <c r="K347" i="8"/>
  <c r="K343" i="8"/>
  <c r="K274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293" i="8"/>
  <c r="K294" i="8"/>
  <c r="K295" i="8"/>
  <c r="K296" i="8"/>
  <c r="K297" i="8"/>
  <c r="K298" i="8"/>
  <c r="K299" i="8"/>
  <c r="K300" i="8"/>
  <c r="K301" i="8"/>
  <c r="K302" i="8"/>
  <c r="K303" i="8"/>
  <c r="K304" i="8"/>
  <c r="K305" i="8"/>
  <c r="K306" i="8"/>
  <c r="K307" i="8"/>
  <c r="K308" i="8"/>
  <c r="K309" i="8"/>
  <c r="K310" i="8"/>
  <c r="K311" i="8"/>
  <c r="K312" i="8"/>
  <c r="K313" i="8"/>
  <c r="K314" i="8"/>
  <c r="K315" i="8"/>
  <c r="K316" i="8"/>
  <c r="K317" i="8"/>
  <c r="K318" i="8"/>
  <c r="K319" i="8"/>
  <c r="K320" i="8"/>
  <c r="K273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45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20" i="8"/>
  <c r="K212" i="8"/>
  <c r="K213" i="8"/>
  <c r="K214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195" i="8"/>
  <c r="K186" i="8"/>
  <c r="K180" i="8"/>
  <c r="K181" i="8"/>
  <c r="K182" i="8"/>
  <c r="K179" i="8"/>
  <c r="K174" i="8"/>
  <c r="K173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49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15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89" i="8"/>
  <c r="K82" i="8"/>
  <c r="K83" i="8"/>
  <c r="K84" i="8"/>
  <c r="K81" i="8"/>
  <c r="K65" i="8"/>
  <c r="K66" i="8"/>
  <c r="K67" i="8"/>
  <c r="K68" i="8"/>
  <c r="K69" i="8"/>
  <c r="K70" i="8"/>
  <c r="K71" i="8"/>
  <c r="K72" i="8"/>
  <c r="K73" i="8"/>
  <c r="K74" i="8"/>
  <c r="K75" i="8"/>
  <c r="K64" i="8"/>
  <c r="K48" i="8"/>
  <c r="K49" i="8"/>
  <c r="K50" i="8"/>
  <c r="K51" i="8"/>
  <c r="K52" i="8"/>
  <c r="K53" i="8"/>
  <c r="K54" i="8"/>
  <c r="K55" i="8"/>
  <c r="K56" i="8"/>
  <c r="K57" i="8"/>
  <c r="K58" i="8"/>
  <c r="K47" i="8"/>
  <c r="K30" i="8"/>
  <c r="K31" i="8"/>
  <c r="K32" i="8"/>
  <c r="K33" i="8"/>
  <c r="K34" i="8"/>
  <c r="K35" i="8"/>
  <c r="K36" i="8"/>
  <c r="K37" i="8"/>
  <c r="K38" i="8"/>
  <c r="K29" i="8"/>
  <c r="K17" i="8"/>
  <c r="K18" i="8"/>
  <c r="K19" i="8"/>
  <c r="K20" i="8"/>
  <c r="K21" i="8"/>
  <c r="K22" i="8"/>
  <c r="K23" i="8"/>
  <c r="K16" i="8"/>
  <c r="K8" i="8"/>
  <c r="K9" i="8"/>
  <c r="K10" i="8"/>
  <c r="K7" i="8"/>
  <c r="K421" i="8"/>
  <c r="J148" i="8"/>
  <c r="J147" i="8"/>
  <c r="J146" i="8"/>
  <c r="J145" i="8"/>
  <c r="J144" i="8"/>
  <c r="J350" i="8"/>
  <c r="J349" i="8"/>
  <c r="J185" i="8"/>
  <c r="J184" i="8"/>
  <c r="J172" i="8"/>
  <c r="J171" i="8"/>
  <c r="J413" i="8"/>
  <c r="J412" i="8"/>
  <c r="J411" i="8"/>
  <c r="J194" i="8"/>
  <c r="J193" i="8"/>
  <c r="J192" i="8"/>
  <c r="J190" i="8"/>
  <c r="J189" i="8"/>
  <c r="J188" i="8"/>
  <c r="J178" i="8"/>
  <c r="J177" i="8"/>
  <c r="J176" i="8"/>
  <c r="J400" i="8"/>
  <c r="J399" i="8"/>
  <c r="J398" i="8"/>
  <c r="J397" i="8"/>
  <c r="J390" i="8"/>
  <c r="J389" i="8"/>
  <c r="J388" i="8"/>
  <c r="J387" i="8"/>
  <c r="J367" i="8"/>
  <c r="J366" i="8"/>
  <c r="J365" i="8"/>
  <c r="J364" i="8"/>
  <c r="J272" i="8"/>
  <c r="J271" i="8"/>
  <c r="J270" i="8"/>
  <c r="J269" i="8"/>
  <c r="J244" i="8"/>
  <c r="J243" i="8"/>
  <c r="J242" i="8"/>
  <c r="J241" i="8"/>
  <c r="J219" i="8"/>
  <c r="J218" i="8"/>
  <c r="J217" i="8"/>
  <c r="J216" i="8"/>
  <c r="J114" i="8"/>
  <c r="J113" i="8"/>
  <c r="J112" i="8"/>
  <c r="J111" i="8"/>
  <c r="J88" i="8"/>
  <c r="J87" i="8"/>
  <c r="J86" i="8"/>
  <c r="J80" i="8"/>
  <c r="J79" i="8"/>
  <c r="J78" i="8"/>
  <c r="J77" i="8"/>
  <c r="J63" i="8"/>
  <c r="J62" i="8"/>
  <c r="J61" i="8"/>
  <c r="J60" i="8"/>
  <c r="J46" i="8"/>
  <c r="J45" i="8"/>
  <c r="J44" i="8"/>
  <c r="J43" i="8"/>
  <c r="J28" i="8"/>
  <c r="J27" i="8"/>
  <c r="J26" i="8"/>
  <c r="J25" i="8"/>
  <c r="J15" i="8"/>
  <c r="J14" i="8"/>
  <c r="J421" i="8"/>
  <c r="J13" i="8"/>
  <c r="J12" i="8"/>
  <c r="J5" i="8"/>
  <c r="J4" i="8"/>
  <c r="J3" i="8"/>
  <c r="W4" i="1"/>
  <c r="W8" i="1"/>
  <c r="W12" i="1"/>
  <c r="W39" i="1"/>
  <c r="W42" i="1"/>
  <c r="W45" i="1"/>
  <c r="W49" i="1"/>
  <c r="W52" i="1"/>
  <c r="W56" i="1"/>
  <c r="W61" i="1"/>
  <c r="W64" i="1"/>
  <c r="W68" i="1"/>
  <c r="W73" i="1"/>
  <c r="W76" i="1"/>
  <c r="W79" i="1"/>
  <c r="W83" i="1"/>
  <c r="W87" i="1"/>
  <c r="W91" i="1"/>
  <c r="U95" i="1"/>
  <c r="R65" i="1"/>
  <c r="R52" i="1"/>
  <c r="R56" i="1"/>
  <c r="R91" i="1"/>
  <c r="R83" i="1"/>
  <c r="R87" i="1"/>
  <c r="R73" i="1"/>
  <c r="R80" i="1"/>
  <c r="R77" i="1"/>
  <c r="R68" i="1"/>
  <c r="R60" i="1"/>
  <c r="R48" i="1"/>
  <c r="R45" i="1"/>
  <c r="R42" i="1"/>
  <c r="R12" i="1"/>
  <c r="R8" i="1"/>
  <c r="R4" i="1"/>
  <c r="G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elias elizalde muñoz</author>
  </authors>
  <commentList>
    <comment ref="D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jose elias elizalde muñoz:</t>
        </r>
        <r>
          <rPr>
            <sz val="9"/>
            <color indexed="81"/>
            <rFont val="Tahoma"/>
            <family val="2"/>
          </rPr>
          <t xml:space="preserve">
revisar orden de la unidad</t>
        </r>
      </text>
    </comment>
    <comment ref="D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jose elias elizalde muñoz:</t>
        </r>
        <r>
          <rPr>
            <sz val="9"/>
            <color indexed="81"/>
            <rFont val="Tahoma"/>
            <family val="2"/>
          </rPr>
          <t xml:space="preserve">
revisar orden de la unidad</t>
        </r>
      </text>
    </comment>
    <comment ref="D5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jose elias elizalde muñoz:</t>
        </r>
        <r>
          <rPr>
            <sz val="9"/>
            <color indexed="81"/>
            <rFont val="Tahoma"/>
            <family val="2"/>
          </rPr>
          <t xml:space="preserve">
revisar materiales de algunas observaciones
revisar orden de la unidad hay suelos que no coinciden con el %</t>
        </r>
      </text>
    </comment>
    <comment ref="D6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jose elias elizalde muñoz:</t>
        </r>
        <r>
          <rPr>
            <sz val="9"/>
            <color indexed="81"/>
            <rFont val="Tahoma"/>
            <family val="2"/>
          </rPr>
          <t xml:space="preserve">
revisar materiales parentales
y simbolo de la unidad porque no coincide</t>
        </r>
      </text>
    </comment>
  </commentList>
</comments>
</file>

<file path=xl/sharedStrings.xml><?xml version="1.0" encoding="utf-8"?>
<sst xmlns="http://schemas.openxmlformats.org/spreadsheetml/2006/main" count="1662" uniqueCount="574">
  <si>
    <t>Paisaje</t>
  </si>
  <si>
    <t>Clima
Ambiental</t>
  </si>
  <si>
    <t>Tipo de relieve</t>
  </si>
  <si>
    <t>Forma de terreno</t>
  </si>
  <si>
    <t>Material parental</t>
  </si>
  <si>
    <t>Características de los suelos</t>
  </si>
  <si>
    <t>Símbolo</t>
  </si>
  <si>
    <t>Fases</t>
  </si>
  <si>
    <t>Extensión</t>
  </si>
  <si>
    <t>Componentes taxonómicos</t>
  </si>
  <si>
    <t>Perfil</t>
  </si>
  <si>
    <t>%</t>
  </si>
  <si>
    <t>Sím. Geom.</t>
  </si>
  <si>
    <t>Símbolo
Suelos</t>
  </si>
  <si>
    <t>LOMERIO</t>
  </si>
  <si>
    <t>CÁLIDO, SECO</t>
  </si>
  <si>
    <t>Cuesta</t>
  </si>
  <si>
    <t>Frente</t>
  </si>
  <si>
    <t>Alteritas de rocas sedimentarias tipo arcillolitas y conglomerados arenosos, calcáreas en sectores</t>
  </si>
  <si>
    <t>Los perfiles no tienen resutados de análisis para definir sus características</t>
  </si>
  <si>
    <t>Complejo</t>
  </si>
  <si>
    <t>MKaS</t>
  </si>
  <si>
    <t>LWQ01</t>
  </si>
  <si>
    <t>a1, a2, b, c, c1, d, d1, e1, e3</t>
  </si>
  <si>
    <t>47S116</t>
  </si>
  <si>
    <t>47S088</t>
  </si>
  <si>
    <t>47S117</t>
  </si>
  <si>
    <t>Revés</t>
  </si>
  <si>
    <t>Alteritas de rocas sedimentarias tipo arenitas arcillosas y arcillolitas</t>
  </si>
  <si>
    <t>MKaR</t>
  </si>
  <si>
    <t>LWQ02</t>
  </si>
  <si>
    <t>a, a1, b, b1, b2, c, c1, d, pe1</t>
  </si>
  <si>
    <t>Vertic Haplustepts, esquelética-arenosa sobre arcillosa, esmectítica, isohipertérmica</t>
  </si>
  <si>
    <t>47S078</t>
  </si>
  <si>
    <t>47S125</t>
  </si>
  <si>
    <t>47S122</t>
  </si>
  <si>
    <t>Loma</t>
  </si>
  <si>
    <t>Ladera y cima</t>
  </si>
  <si>
    <t>LLaL</t>
  </si>
  <si>
    <t>LWL02</t>
  </si>
  <si>
    <t>a, b, b1, b2, c, c1, c2, d, d1, d2</t>
  </si>
  <si>
    <t>47S074</t>
  </si>
  <si>
    <t>47S100</t>
  </si>
  <si>
    <t>Consociación</t>
  </si>
  <si>
    <t>LWL03
LWL04
LWL05</t>
  </si>
  <si>
    <t>LWL01</t>
  </si>
  <si>
    <t>Vertic Haplustolls, fina, isohipertérmica (similar)</t>
  </si>
  <si>
    <t>PM-20, SMG-172, SMG-152</t>
  </si>
  <si>
    <t>Vertic Haplustalfs, fina, isohipertérmica</t>
  </si>
  <si>
    <t>47S105</t>
  </si>
  <si>
    <t>LWL03</t>
  </si>
  <si>
    <t>47S063</t>
  </si>
  <si>
    <t>47S062</t>
  </si>
  <si>
    <t>LWL06</t>
  </si>
  <si>
    <t>LWL04</t>
  </si>
  <si>
    <t>a, a1, a2, b, b1, b2, c, c1, c2, d, d1, d2, e, e1, e2, pc1</t>
  </si>
  <si>
    <t>47S091</t>
  </si>
  <si>
    <t>47S072</t>
  </si>
  <si>
    <t>MG-35, MG-55</t>
  </si>
  <si>
    <t>LWL07</t>
  </si>
  <si>
    <t>LWL05</t>
  </si>
  <si>
    <t>Vertic Haplustolls, francosa-fina, esmectítica, isohipertérmica</t>
  </si>
  <si>
    <t>47S064</t>
  </si>
  <si>
    <t>47S119</t>
  </si>
  <si>
    <t>Alteritas de rocas sedimentarias tipo areniscas</t>
  </si>
  <si>
    <t>LWL09</t>
  </si>
  <si>
    <t>47S082</t>
  </si>
  <si>
    <t>47S144</t>
  </si>
  <si>
    <t>Typic Ustipsamments, isohipertérmica</t>
  </si>
  <si>
    <t>MG-34, MG-76</t>
  </si>
  <si>
    <t>47S073</t>
  </si>
  <si>
    <t>47S067</t>
  </si>
  <si>
    <t>47S132</t>
  </si>
  <si>
    <t>LWL08</t>
  </si>
  <si>
    <t>Sodic Haplusterts, fina, esmectítica, isohipertérmica</t>
  </si>
  <si>
    <t>47S065</t>
  </si>
  <si>
    <t>47S086</t>
  </si>
  <si>
    <t>Typic Haplusterts, muy fina, isohipertérmica</t>
  </si>
  <si>
    <t>47S112</t>
  </si>
  <si>
    <t>Alteritas de rocas sedimentarias tipo arenitas arcillosas, calcáreas en sectores</t>
  </si>
  <si>
    <t>Vertic Haplustepts, francosa-fina, esmectítica, isohipertérmica</t>
  </si>
  <si>
    <t>47S071, SMG-111, PM-12</t>
  </si>
  <si>
    <t>47S096</t>
  </si>
  <si>
    <t>47S081, MG-28</t>
  </si>
  <si>
    <t>LWL10</t>
  </si>
  <si>
    <t>a, a1, b, b1, b2, c, c1, c2, d, d1, d2, pb1, pc1, pd, pe1</t>
  </si>
  <si>
    <t>47S102</t>
  </si>
  <si>
    <t>33D</t>
  </si>
  <si>
    <t>47S115</t>
  </si>
  <si>
    <t>47S111</t>
  </si>
  <si>
    <t>Glacis</t>
  </si>
  <si>
    <t>Plano inclinado</t>
  </si>
  <si>
    <t>Depósitos coluvio - aluviales finos</t>
  </si>
  <si>
    <t>????</t>
  </si>
  <si>
    <t>LWG01</t>
  </si>
  <si>
    <t>a, b, c</t>
  </si>
  <si>
    <t>Vertic Haplustepts, fina, isohipertérmica</t>
  </si>
  <si>
    <t>47S131</t>
  </si>
  <si>
    <t>47S130</t>
  </si>
  <si>
    <t>Pedimento</t>
  </si>
  <si>
    <t>LOP</t>
  </si>
  <si>
    <t>LWP01</t>
  </si>
  <si>
    <t>a, a1, b, b1, c, c1, n1</t>
  </si>
  <si>
    <t>Chromic Haplusterts, muy fina, esmectítica, isohipertérmica</t>
  </si>
  <si>
    <t>47S080</t>
  </si>
  <si>
    <t>Pediplano</t>
  </si>
  <si>
    <t>Plano ondulado</t>
  </si>
  <si>
    <t>Alteritas de rocas sedimentarias tipo arcillolitas y arenitas arcillolitas</t>
  </si>
  <si>
    <t>LPP</t>
  </si>
  <si>
    <t>XXX</t>
  </si>
  <si>
    <t>LWP02</t>
  </si>
  <si>
    <t>a, a1, b</t>
  </si>
  <si>
    <t>47S141</t>
  </si>
  <si>
    <t>Typic Haplustepts, francosa-fina sobre arcillosa, isohipertérmica</t>
  </si>
  <si>
    <t>MG-31</t>
  </si>
  <si>
    <t>47S110</t>
  </si>
  <si>
    <t>Plano de mesa</t>
  </si>
  <si>
    <t>LWM01</t>
  </si>
  <si>
    <t>Depresión</t>
  </si>
  <si>
    <t>Bajo</t>
  </si>
  <si>
    <t>LWD</t>
  </si>
  <si>
    <t>LWD01</t>
  </si>
  <si>
    <t>47S124</t>
  </si>
  <si>
    <t>Vertic Epiaquepts, fina, isohipertérmica</t>
  </si>
  <si>
    <t>Valle estrecho</t>
  </si>
  <si>
    <t>Plano de terraza</t>
  </si>
  <si>
    <t>Depósitos aluvio - coluviales muy finos y finos</t>
  </si>
  <si>
    <t>LVP</t>
  </si>
  <si>
    <t>LWV02
LWV04</t>
  </si>
  <si>
    <t>LWV01</t>
  </si>
  <si>
    <t>47S083</t>
  </si>
  <si>
    <t>LWV03</t>
  </si>
  <si>
    <t>47S120</t>
  </si>
  <si>
    <t>LWV04</t>
  </si>
  <si>
    <t>Vega</t>
  </si>
  <si>
    <t>LVV</t>
  </si>
  <si>
    <t>LWV06
LWV01</t>
  </si>
  <si>
    <t>LWV02</t>
  </si>
  <si>
    <t>ia, ib</t>
  </si>
  <si>
    <t>47S121</t>
  </si>
  <si>
    <t>47S103</t>
  </si>
  <si>
    <t>47S142</t>
  </si>
  <si>
    <t>Vallecito</t>
  </si>
  <si>
    <t>LZV</t>
  </si>
  <si>
    <t>LWv02</t>
  </si>
  <si>
    <t>ia, ib, in, ipn</t>
  </si>
  <si>
    <t>47S077</t>
  </si>
  <si>
    <t>MG-73</t>
  </si>
  <si>
    <t>47S075</t>
  </si>
  <si>
    <t>Cumulic Haplustolls, fina, mezclada, isohipertérmica</t>
  </si>
  <si>
    <t>47S084</t>
  </si>
  <si>
    <t>Plano de inundación de rio meandrico activo</t>
  </si>
  <si>
    <t>Cubeta de desborde</t>
  </si>
  <si>
    <t>Depósitos aluviales finos</t>
  </si>
  <si>
    <t>VPD</t>
  </si>
  <si>
    <t>VWI03</t>
  </si>
  <si>
    <t>ia, ib, in</t>
  </si>
  <si>
    <t>47S113, SMG-173</t>
  </si>
  <si>
    <t>47S104</t>
  </si>
  <si>
    <t>Cubeta de decantación</t>
  </si>
  <si>
    <t>VPC</t>
  </si>
  <si>
    <t>VWI06/VWI07</t>
  </si>
  <si>
    <t>VWI06</t>
  </si>
  <si>
    <t>VPW</t>
  </si>
  <si>
    <t>VWI13
VWI15</t>
  </si>
  <si>
    <t>VWI13</t>
  </si>
  <si>
    <t>47S069, 47S060</t>
  </si>
  <si>
    <t>Terraza</t>
  </si>
  <si>
    <t xml:space="preserve">Consociación </t>
  </si>
  <si>
    <t>Nueva carpeta (2)</t>
  </si>
  <si>
    <t>VWD01</t>
  </si>
  <si>
    <t>47S106</t>
  </si>
  <si>
    <t>47S061</t>
  </si>
  <si>
    <t>VTP</t>
  </si>
  <si>
    <t>VWT04</t>
  </si>
  <si>
    <t>a, b, c, n</t>
  </si>
  <si>
    <t>Sodic Haplusterts, muy fina, esmectítica, isohipertérmica</t>
  </si>
  <si>
    <t>47S070</t>
  </si>
  <si>
    <t>47S107</t>
  </si>
  <si>
    <t>47S098</t>
  </si>
  <si>
    <t>VZV</t>
  </si>
  <si>
    <t>VWv01</t>
  </si>
  <si>
    <t>ia</t>
  </si>
  <si>
    <t>47S143</t>
  </si>
  <si>
    <t>47S133</t>
  </si>
  <si>
    <t>47S114</t>
  </si>
  <si>
    <t>47S079</t>
  </si>
  <si>
    <t>sa, a, b, c, n</t>
  </si>
  <si>
    <t>Alteritas de rocas sedimentarias tipo arcillolitas, calcáreas en sectores</t>
  </si>
  <si>
    <t>Alteritas de rocas sedimentarias tipo arcillolitas</t>
  </si>
  <si>
    <t>Depósitos aluvio - coluviales finos</t>
  </si>
  <si>
    <t>Depósitos aluviales</t>
  </si>
  <si>
    <t>47S076</t>
  </si>
  <si>
    <t>Typic Ustorthents, esquelética-arenosa, mezclada, isohipertérmica</t>
  </si>
  <si>
    <t>Typic Haplustepts, francosa-fina, isohipertérmica</t>
  </si>
  <si>
    <t>Typic Haplustepts, francosa-gruesa, isohipertérmica</t>
  </si>
  <si>
    <t>Typic Ustorthents, esquelética-arenosa, isohipertérmica</t>
  </si>
  <si>
    <t>Typic Haplustepts, esquelética-francosa, isohipertérmica (Similar)</t>
  </si>
  <si>
    <t>Oxyaquic Haplustepts, fina, isohipertérmica</t>
  </si>
  <si>
    <t>za</t>
  </si>
  <si>
    <t>a, b, n</t>
  </si>
  <si>
    <t>zn, za</t>
  </si>
  <si>
    <t>a1</t>
  </si>
  <si>
    <t xml:space="preserve"> a2</t>
  </si>
  <si>
    <t xml:space="preserve"> b</t>
  </si>
  <si>
    <t xml:space="preserve"> c</t>
  </si>
  <si>
    <t xml:space="preserve"> c1</t>
  </si>
  <si>
    <t xml:space="preserve"> d</t>
  </si>
  <si>
    <t xml:space="preserve"> d1</t>
  </si>
  <si>
    <t xml:space="preserve"> e1</t>
  </si>
  <si>
    <t xml:space="preserve"> e3</t>
  </si>
  <si>
    <t>a</t>
  </si>
  <si>
    <t xml:space="preserve"> a1</t>
  </si>
  <si>
    <t xml:space="preserve"> b1</t>
  </si>
  <si>
    <t xml:space="preserve"> b2</t>
  </si>
  <si>
    <t xml:space="preserve"> pe1</t>
  </si>
  <si>
    <t xml:space="preserve"> c2</t>
  </si>
  <si>
    <t xml:space="preserve"> d2</t>
  </si>
  <si>
    <t xml:space="preserve"> f</t>
  </si>
  <si>
    <t xml:space="preserve"> pa2</t>
  </si>
  <si>
    <t xml:space="preserve"> pe2</t>
  </si>
  <si>
    <t xml:space="preserve"> e</t>
  </si>
  <si>
    <t xml:space="preserve"> f1</t>
  </si>
  <si>
    <t xml:space="preserve"> pc1</t>
  </si>
  <si>
    <t xml:space="preserve"> e2</t>
  </si>
  <si>
    <t xml:space="preserve"> pd1</t>
  </si>
  <si>
    <t xml:space="preserve"> c3</t>
  </si>
  <si>
    <t xml:space="preserve"> d3</t>
  </si>
  <si>
    <t xml:space="preserve"> pa1</t>
  </si>
  <si>
    <t xml:space="preserve"> pb1</t>
  </si>
  <si>
    <t xml:space="preserve"> pc2</t>
  </si>
  <si>
    <t xml:space="preserve"> pd2</t>
  </si>
  <si>
    <t xml:space="preserve"> pd3</t>
  </si>
  <si>
    <t>b</t>
  </si>
  <si>
    <t xml:space="preserve"> sa</t>
  </si>
  <si>
    <t xml:space="preserve"> sa1</t>
  </si>
  <si>
    <t xml:space="preserve"> sa2</t>
  </si>
  <si>
    <t xml:space="preserve"> sb</t>
  </si>
  <si>
    <t xml:space="preserve"> sb1</t>
  </si>
  <si>
    <t xml:space="preserve"> sb2</t>
  </si>
  <si>
    <t xml:space="preserve"> sc</t>
  </si>
  <si>
    <t xml:space="preserve"> sc1</t>
  </si>
  <si>
    <t xml:space="preserve"> sc2</t>
  </si>
  <si>
    <t xml:space="preserve"> sd</t>
  </si>
  <si>
    <t xml:space="preserve"> sd1</t>
  </si>
  <si>
    <t xml:space="preserve"> sd2</t>
  </si>
  <si>
    <t xml:space="preserve"> sd3</t>
  </si>
  <si>
    <t xml:space="preserve"> se</t>
  </si>
  <si>
    <t xml:space="preserve"> se1</t>
  </si>
  <si>
    <t xml:space="preserve"> spb2</t>
  </si>
  <si>
    <t xml:space="preserve"> spd</t>
  </si>
  <si>
    <t xml:space="preserve"> pd</t>
  </si>
  <si>
    <t xml:space="preserve"> n1</t>
  </si>
  <si>
    <t>sa</t>
  </si>
  <si>
    <t xml:space="preserve"> a</t>
  </si>
  <si>
    <t xml:space="preserve"> n</t>
  </si>
  <si>
    <t>zn</t>
  </si>
  <si>
    <t xml:space="preserve"> za</t>
  </si>
  <si>
    <t xml:space="preserve"> ib</t>
  </si>
  <si>
    <t xml:space="preserve"> in</t>
  </si>
  <si>
    <t xml:space="preserve"> ipn</t>
  </si>
  <si>
    <t>Sin perfiles porque fue una correccion de Geomofologia</t>
  </si>
  <si>
    <t>Vertic Haplustolls, muy fina, mezclada, isohipertérmica</t>
  </si>
  <si>
    <t>Vertic Haplustolls, esquelética-arcillosa, isohipertérmica</t>
  </si>
  <si>
    <t>Typic Endoaquerts, muy fina, isohipertérmica</t>
  </si>
  <si>
    <t>Typic Haplustolls, esquelética-arenosa, isohipertérmica</t>
  </si>
  <si>
    <t>Vertic Haplustolls, arcillosa sobre francosa, isohipertérmica</t>
  </si>
  <si>
    <t>Typic Haplustepts, francosa fina, isohipertérmica</t>
  </si>
  <si>
    <t>Vertic Haplustolls, fina, isohipertérmica</t>
  </si>
  <si>
    <t>Aeric Endoaquerts, fina, isohipertérmica</t>
  </si>
  <si>
    <t>Fluventic Haplustepts, francosa-gruesa, isohipertérmica</t>
  </si>
  <si>
    <t>Typic Ustorthents, francosa-gruesa, somera, esmectítica, isohipertérmica</t>
  </si>
  <si>
    <t>Aeric Epiaquerts, muy fina, isohipertérmica</t>
  </si>
  <si>
    <t>Sodic Haplusterts, muy fina, isohipertérmica</t>
  </si>
  <si>
    <t>Sodic Haplusterts, fina, isohipertérmica</t>
  </si>
  <si>
    <t>Vertic Epiaquolls, francosa-fina, isohipertérmica</t>
  </si>
  <si>
    <t>Fluventic Haplustolls, francosa-fina, isohipertérmica</t>
  </si>
  <si>
    <t>Sodic Epiaquerts, muy fina, isohipertérmica</t>
  </si>
  <si>
    <t>Typic Haplustolls, francosa-gruesa, isohipertérmica</t>
  </si>
  <si>
    <t>Typic Haplustalfs, muy fina, isohipertérmica</t>
  </si>
  <si>
    <t>Typic Haplustolls, francosa-fina, isohipertérmica</t>
  </si>
  <si>
    <t>47S087</t>
  </si>
  <si>
    <t>Sodic Epiaquerts, fina, isohipertérmica</t>
  </si>
  <si>
    <t>Sodic Endoaquerts, muy fina, isohipertérmica</t>
  </si>
  <si>
    <t>Aquertic Haplustolls, fina, isohipertérmica</t>
  </si>
  <si>
    <t>Fluventic Haplustepts, francosa-fina, isohipertérmica</t>
  </si>
  <si>
    <t>47S094</t>
  </si>
  <si>
    <t>47S093, SMG-130</t>
  </si>
  <si>
    <t>Chromic Haplusterts, muy fina, isohipertérmica</t>
  </si>
  <si>
    <t>47S126, 47S062</t>
  </si>
  <si>
    <t>47S068, 47S099</t>
  </si>
  <si>
    <t>47S109, 47S123</t>
  </si>
  <si>
    <t>47S097, 47S142</t>
  </si>
  <si>
    <r>
      <t xml:space="preserve">Typic Gypsiusterts, </t>
    </r>
    <r>
      <rPr>
        <sz val="7"/>
        <color indexed="8"/>
        <rFont val="Calibri"/>
        <family val="2"/>
      </rPr>
      <t>muy fina</t>
    </r>
    <r>
      <rPr>
        <sz val="7"/>
        <color indexed="8"/>
        <rFont val="Calibri"/>
        <family val="2"/>
      </rPr>
      <t>, mezclada, isohipertérmica</t>
    </r>
  </si>
  <si>
    <t>Entic Haplustolls, francosa-gruesa, somera, mezclada,  isohipertérmica</t>
  </si>
  <si>
    <t>Sodic Gypsiusterts, muy fina, mezclada, isohipertérmica</t>
  </si>
  <si>
    <t>Typic Haplustepts, francosa-fina,  esmectítica, isohipertérmica</t>
  </si>
  <si>
    <t>Vertic Haplustepts, fina, esmectìtica, isohipertérmica</t>
  </si>
  <si>
    <t>Sodic Haplusterts, arcillosa sobre francosa, esmectítica, isohipertérmica</t>
  </si>
  <si>
    <t>Vertic Haplustepts, francosa-fina, esmectítica, isohipertérmica (Falta revisar Reinaldo)</t>
  </si>
  <si>
    <t>47S095, PM-27, 47S119</t>
  </si>
  <si>
    <t>Gypsic Haplusterts, muy fina, esmectítica, isohipertérmica</t>
  </si>
  <si>
    <t>Chromic Epiaquerts, muy fina, isohipertérmica</t>
  </si>
  <si>
    <t>Typic Gypsiusterts, muy fina, mezclada, isohipertérmica</t>
  </si>
  <si>
    <t>47S062, 47S126 , PM20, SMG--172, SMG-152</t>
  </si>
  <si>
    <t>47S095, 47S119, PM 27</t>
  </si>
  <si>
    <t>47S144, 47S096</t>
  </si>
  <si>
    <t>47S071,  47S081, 47S072, PM 12, MG 28, SMG111</t>
  </si>
  <si>
    <t>47S065, 47S094, 47S112</t>
  </si>
  <si>
    <t>47S093, 47S100, 47S090</t>
  </si>
  <si>
    <t xml:space="preserve">Alteritas de rocas sedimentarias tipo conglomerados arenosos y arcillosos </t>
  </si>
  <si>
    <t>47S085, 47S066</t>
  </si>
  <si>
    <t xml:space="preserve"> 47S092</t>
  </si>
  <si>
    <t xml:space="preserve">Sodic Haplusterts, francosa-fina, esmectítica, isohipertérmica </t>
  </si>
  <si>
    <t xml:space="preserve">Typic Haplusterts, fina, esmectítica, isohipertérmica </t>
  </si>
  <si>
    <t>Typic Haplusterts, arcillosa sobre francosa, isohipertérmica</t>
  </si>
  <si>
    <t>47S127, 47S128</t>
  </si>
  <si>
    <t>Sodic Endoaquerts, fina, isohipertérmica</t>
  </si>
  <si>
    <t>Fluventic Haplusterts, fina, isohipertérmica</t>
  </si>
  <si>
    <t>47S101, 47S118</t>
  </si>
  <si>
    <t xml:space="preserve">Sodic Endoaquerts, fina, mezclada, isohipertérmica </t>
  </si>
  <si>
    <t>47S108</t>
  </si>
  <si>
    <t>Typic Haplusterts, fina isohipertérmica</t>
  </si>
  <si>
    <t xml:space="preserve">47S093 </t>
  </si>
  <si>
    <t>47S090</t>
  </si>
  <si>
    <t>47S095</t>
  </si>
  <si>
    <t>47S071</t>
  </si>
  <si>
    <t>47S128</t>
  </si>
  <si>
    <t>47S127</t>
  </si>
  <si>
    <t>47S099</t>
  </si>
  <si>
    <t>47S068</t>
  </si>
  <si>
    <t>47S066</t>
  </si>
  <si>
    <t xml:space="preserve"> 47S123</t>
  </si>
  <si>
    <t>47S060</t>
  </si>
  <si>
    <t>47S118</t>
  </si>
  <si>
    <t xml:space="preserve"> 47S126 </t>
  </si>
  <si>
    <t xml:space="preserve"> 47S119</t>
  </si>
  <si>
    <t>47S081</t>
  </si>
  <si>
    <t>47S085</t>
  </si>
  <si>
    <t>47S109</t>
  </si>
  <si>
    <t>47S097</t>
  </si>
  <si>
    <t>47S113</t>
  </si>
  <si>
    <t>47S069</t>
  </si>
  <si>
    <t>47S101</t>
  </si>
  <si>
    <t xml:space="preserve">Typic Haplustepts, esquelética-francosa, isohipertérmica </t>
  </si>
  <si>
    <t>a, a1, a2, b, b1, b2, c, c1, c2, d, d1, d2, e1, f</t>
  </si>
  <si>
    <t>a, a1, a2, b, b1, b2, c, c1, c2, d, d1, e, e1,</t>
  </si>
  <si>
    <t>PM 27</t>
  </si>
  <si>
    <t>SMG-173</t>
  </si>
  <si>
    <t>SMG-152</t>
  </si>
  <si>
    <t>SMG-172</t>
  </si>
  <si>
    <t>SMG111</t>
  </si>
  <si>
    <t>MG 28</t>
  </si>
  <si>
    <t>MG-35</t>
  </si>
  <si>
    <t xml:space="preserve"> MG-55</t>
  </si>
  <si>
    <t>PM 12</t>
  </si>
  <si>
    <t>PM20</t>
  </si>
  <si>
    <t xml:space="preserve">revisados </t>
  </si>
  <si>
    <t>general</t>
  </si>
  <si>
    <t xml:space="preserve">faltan </t>
  </si>
  <si>
    <t>alvaro</t>
  </si>
  <si>
    <t>sandra</t>
  </si>
  <si>
    <t>jose</t>
  </si>
  <si>
    <t xml:space="preserve">Vega </t>
  </si>
  <si>
    <t xml:space="preserve">Sobrevega y Vega </t>
  </si>
  <si>
    <t>Plano</t>
  </si>
  <si>
    <t xml:space="preserve">Sodic Haplusterts, muy-fina, mezclada, isohipertérmica </t>
  </si>
  <si>
    <t>Superficiales a profundos, limitados por fragmentos de roca &gt; 60% en el perfil, bien drenados, texturas finas a medias, ligeramente ácidos a neutros, fertilidad natural moderada.</t>
  </si>
  <si>
    <t>Muy superficiales, limitados por altos contenido de arcillas, bien drenados, texturas muy finas, fuerte y ligeramente ácidos, fertilidad natural moderada.</t>
  </si>
  <si>
    <t>Muy superficiales a profundos, limitados por contacto paralítico, bien drenados, texturas medias a moderadamente gruesas, ligeramente ácidos a moderadamente alcalinos, fertilidad natural moderada.</t>
  </si>
  <si>
    <t>Moderadamente profundos, limitados por contacto paralítico, bien drenados, texturas moderadamente finas, ligeramente ácidos, fertilidad natural alta.</t>
  </si>
  <si>
    <t>Superficiales, limitados por fragmentos de roca en el perfil &gt; 60%, bien drenados, texturas finas a gruesas, fuerte a ligeramente ácidos, fertilidad natural baja a moderada.</t>
  </si>
  <si>
    <t>Superficiales, limitados por altos contenidos de arcillas y saturación de sodio (&gt; 15%), bien drenados, texturas finas, muy fuerte a ligeramente ácidos, fertilidad natural baja.</t>
  </si>
  <si>
    <t>Superficiales, limitados por altos contenidos de arcillas,  bien drenados, texturas muy finas, neutros, fertilidad natural alta.</t>
  </si>
  <si>
    <t>Superficiales, limitados por altos contenidos de arcillas, bien drenados, texturas muy finas, moderadamente ácidos, fertilidad natural alta.</t>
  </si>
  <si>
    <t>Muy superficiales, limitados por nivel freatico, muy pobremente drenados, texturas muy finas, moderadamente acidos, fertilidad natural baja.</t>
  </si>
  <si>
    <t>Muy superficiales, limitados por nivel freatico  y saturación de sodio (&gt; 15%), muy pobremente drenados, texturas muy finas, muy fuertemente acidos, fertilidad natural baja.</t>
  </si>
  <si>
    <t>Area (2016)</t>
  </si>
  <si>
    <t>Area (2017)</t>
  </si>
  <si>
    <t>Numero de Chequeos 2016</t>
  </si>
  <si>
    <t>Densidad de obser 2016</t>
  </si>
  <si>
    <t>LEYENDA DE SUELOS DEPARTAMENTO DE MAGDALENA V16_01_03_2017</t>
  </si>
  <si>
    <t xml:space="preserve">VALLE </t>
  </si>
  <si>
    <t>Mesa</t>
  </si>
  <si>
    <t>Muy superficiales a profundos, limitados por nivel freático,  pobremente y bien drenados, texturas moderadamente finas a muy finas, moderadamente ácidos, fertilidad natural moderada a alta.</t>
  </si>
  <si>
    <t>Superficiales a profundos, limitados por nivel freático y saturación de sodio (&gt; 15%), pobremente y bien drenados, texturas moderadamente finas a moderadamente gruesas, ligeramente ácidos a moderadamente alcalinos, fertilidad natural media a alta.</t>
  </si>
  <si>
    <t>Muy superficiales,  limitado por altos contenidos de arcillas, bien drenados, texturas muy finas y finas,  moderadamente acidos  a neutros, fertilidad natural  media.</t>
  </si>
  <si>
    <t>Depósitos aluviales muy finos y finos</t>
  </si>
  <si>
    <t>Depósitos aluvio - coluviales finos y medios</t>
  </si>
  <si>
    <t>Depósitos aluvio - coluviales finos a gruesos</t>
  </si>
  <si>
    <t>Depósitos aluvio - coluviales muy finos a medios</t>
  </si>
  <si>
    <t>Depósitos aluviales muy finos a medios</t>
  </si>
  <si>
    <t>Superficiales y moderamente profundos, limitados por cambio textural abrupto, saturación de sodio (&gt; 15%), bien drenados, texturas muy finas a gruesas, fuertemente ácidos a ligeramente alcalinos, fertilidad natural moderada.</t>
  </si>
  <si>
    <t>Muy superficiales y superficiales, limitados por altos contenidos de arcillas, bien drenados, texturas finas a muy finas, extremadamente ácidos a neutros, fertilidad natural moderada.</t>
  </si>
  <si>
    <t>Superficiales, limitados por altos contenidos de arcilla, bien drenados, texturas finas, neutros, fertilidad natural alta.</t>
  </si>
  <si>
    <t>Superficiales, limitados por altos ocntenidos de arcillas, bien drenados, texturas muy finas, finas y moderadas, fuertemente ácidos, fertilidad natural alta.</t>
  </si>
  <si>
    <t>Muy superficiales y superficiales, limitados por nivel freático, pobremente drenados, texturas finas y muy finas, moderada a ligeramente ácidos, fertilidad natural baja.</t>
  </si>
  <si>
    <t>Profundos, inperfectamente  y  bien drenados, texturas moderadamente finas a finas, neutros a ligeramente alcalinos, fertilidad natural media a alta.</t>
  </si>
  <si>
    <t>Superifiales a moderadamente superficiales, limitados por altos contenidos de arcillas, imperfectamente  y bien drenados, texturas finas, fuertemente ácidos a neutros, fertilidad natural media a alta.</t>
  </si>
  <si>
    <t>Superifiales y muy superficiales, limitados por nivel freático, muy pobre y pobremente drenados, texturas muy finas a moderadamente finas, moderadamente ácidos a neutros, fertilidad natural baja a media.</t>
  </si>
  <si>
    <t>LWP03</t>
  </si>
  <si>
    <t>LWV05</t>
  </si>
  <si>
    <t>PAISAJE</t>
  </si>
  <si>
    <t>CLIMA_AMBIENTAL</t>
  </si>
  <si>
    <t>TIPO_RELIEVE</t>
  </si>
  <si>
    <t>FORMA_TERRENO</t>
  </si>
  <si>
    <t>CLASIFICACIÓN_TAXONÓMICA</t>
  </si>
  <si>
    <t>FAMILIA_TEXTURAL</t>
  </si>
  <si>
    <t>Lomerío</t>
  </si>
  <si>
    <t>Cálido, seco</t>
  </si>
  <si>
    <t>Chromic Gypsiusterts</t>
  </si>
  <si>
    <t>Fina</t>
  </si>
  <si>
    <t>Chromic Haplusterts</t>
  </si>
  <si>
    <t>Typic Haplustepts</t>
  </si>
  <si>
    <t>Francosa-fina</t>
  </si>
  <si>
    <t>Francosa-gruesa</t>
  </si>
  <si>
    <t>Typic Haplusterts</t>
  </si>
  <si>
    <t xml:space="preserve"> arcillosa sobre francosa</t>
  </si>
  <si>
    <t>Typic Ustorthents</t>
  </si>
  <si>
    <t>Esquelética-arenosa</t>
  </si>
  <si>
    <t>Vertic Haplustepts</t>
  </si>
  <si>
    <t>Sodic Haplusterts</t>
  </si>
  <si>
    <t>Esquelética-francosa</t>
  </si>
  <si>
    <t>Arenosa</t>
  </si>
  <si>
    <t>Esquelética-arenosa sobre arcillosa</t>
  </si>
  <si>
    <t>Esquelética-arenosa sobre francosa</t>
  </si>
  <si>
    <t>Esquelética-francosa sobre arcillosa</t>
  </si>
  <si>
    <t>Depresiones</t>
  </si>
  <si>
    <t>Aquic Haplustepts</t>
  </si>
  <si>
    <t>Fluvaquentic Epiaquolls</t>
  </si>
  <si>
    <t>Suelo modificado</t>
  </si>
  <si>
    <t xml:space="preserve"> </t>
  </si>
  <si>
    <t>Typic Endoaquents</t>
  </si>
  <si>
    <t>Typic Endoaquepts</t>
  </si>
  <si>
    <t>Typic Endoaquerts</t>
  </si>
  <si>
    <t>Typic Epiaquepts</t>
  </si>
  <si>
    <t>Typic Epiaquerts</t>
  </si>
  <si>
    <t>Typic Haplustolls</t>
  </si>
  <si>
    <t>Typic Humaquepts</t>
  </si>
  <si>
    <t>Vertic Endoaquepts</t>
  </si>
  <si>
    <t>Aeric Endoaquerts</t>
  </si>
  <si>
    <t>Aeric Epiaquerts</t>
  </si>
  <si>
    <t>Muy-fina</t>
  </si>
  <si>
    <t>Aquic Haplustolls</t>
  </si>
  <si>
    <t>Oxyaquic Haplustepts</t>
  </si>
  <si>
    <t>Francosa-gruesa sobre arcillosa</t>
  </si>
  <si>
    <t>Sodic  Haplusterts</t>
  </si>
  <si>
    <t>Arcillosa sobre arenosa</t>
  </si>
  <si>
    <t>Glacís de acumulación</t>
  </si>
  <si>
    <t>Lomas</t>
  </si>
  <si>
    <t>Entic Haplustolls</t>
  </si>
  <si>
    <t>Fluventic Haplustepts</t>
  </si>
  <si>
    <t>Lithic Ustorthents</t>
  </si>
  <si>
    <t>N/A</t>
  </si>
  <si>
    <t>Francosa-fina sobre arenosa</t>
  </si>
  <si>
    <t>Francosa sobre arenosa</t>
  </si>
  <si>
    <t>Typic Humustepts</t>
  </si>
  <si>
    <t>Typic Ustipsamments</t>
  </si>
  <si>
    <t xml:space="preserve">Chromic Haplusterts </t>
  </si>
  <si>
    <t>Dystric Haplustepts</t>
  </si>
  <si>
    <t>Gypsic Haplustepts</t>
  </si>
  <si>
    <t>Gypsic Haplusterts</t>
  </si>
  <si>
    <t>Lithic Haplustepts</t>
  </si>
  <si>
    <t>Miscelaneo erosional</t>
  </si>
  <si>
    <t>Sodic Gypsiusterts</t>
  </si>
  <si>
    <t>Typic Argiustolls</t>
  </si>
  <si>
    <t>Typic Dystrustepts</t>
  </si>
  <si>
    <t>Typic Gypsiusterts</t>
  </si>
  <si>
    <t>Typic Haplustalfs</t>
  </si>
  <si>
    <t>Arcillosa</t>
  </si>
  <si>
    <t>Arenosa sobre arcillosa</t>
  </si>
  <si>
    <t>Esquelética-arcillosa</t>
  </si>
  <si>
    <t>Francosa-fina sobre arcillosa</t>
  </si>
  <si>
    <t>Typic Rhodustalfs</t>
  </si>
  <si>
    <t>Typic Sulfudepts</t>
  </si>
  <si>
    <t>Typic Usthortents</t>
  </si>
  <si>
    <t>Fragmental</t>
  </si>
  <si>
    <t>Vertic Argiustolls</t>
  </si>
  <si>
    <t>Vertic Dystrustepts</t>
  </si>
  <si>
    <t>Vertic Epiaquepts</t>
  </si>
  <si>
    <t>Vertic Haplustalfs</t>
  </si>
  <si>
    <t>Vertic Haplustolls</t>
  </si>
  <si>
    <t>Vertic Ustorthents</t>
  </si>
  <si>
    <t>Calcic Haplustepts</t>
  </si>
  <si>
    <t>Lithic Haplustolls</t>
  </si>
  <si>
    <t>Oxyaquic Humustepts</t>
  </si>
  <si>
    <t>Arcillosa sobre francosa</t>
  </si>
  <si>
    <t xml:space="preserve">Francosa-fina </t>
  </si>
  <si>
    <t>Francosa-fina sobre fragmental</t>
  </si>
  <si>
    <t>Arenosa sobre francosa</t>
  </si>
  <si>
    <t>Francosa-fina sobre esquelética-arenosa</t>
  </si>
  <si>
    <t>Arcillosa sobre esquelética-francosa</t>
  </si>
  <si>
    <t xml:space="preserve">Esquelética-arenosa </t>
  </si>
  <si>
    <t>Esquelética-francosa sobre fragmental</t>
  </si>
  <si>
    <t xml:space="preserve">Vertic Haplustolls </t>
  </si>
  <si>
    <t>Mesa, meseta</t>
  </si>
  <si>
    <t>Francosa fina</t>
  </si>
  <si>
    <t>Aeric Endoaquepts</t>
  </si>
  <si>
    <t>Peniplano</t>
  </si>
  <si>
    <t>Chromic Epiaquerts</t>
  </si>
  <si>
    <t>Valle Estrecho</t>
  </si>
  <si>
    <t>Chromic Endoaquerts</t>
  </si>
  <si>
    <t>Vertic  Haplustolls</t>
  </si>
  <si>
    <t xml:space="preserve">Fina </t>
  </si>
  <si>
    <t>Oxyaquic Haplustolls</t>
  </si>
  <si>
    <t>Typic  Haplusterts</t>
  </si>
  <si>
    <t>Aeric Epiaquepts</t>
  </si>
  <si>
    <t>Fluvaquentic Epiaquepts</t>
  </si>
  <si>
    <t>Fluventic Endoaquepts</t>
  </si>
  <si>
    <t>Fluventic Epiaquepts</t>
  </si>
  <si>
    <t>Fluventic Haplustolls</t>
  </si>
  <si>
    <t>Francosa- Fina</t>
  </si>
  <si>
    <t>Sodic Endoaquerts</t>
  </si>
  <si>
    <t xml:space="preserve">Typic Haplustepts </t>
  </si>
  <si>
    <t>Cumulic Haplustolls</t>
  </si>
  <si>
    <t>Oxiaquic Haplustepts</t>
  </si>
  <si>
    <t>Typc Haplustolls</t>
  </si>
  <si>
    <t>Typic Endoaquolls</t>
  </si>
  <si>
    <t>Francosa-gruesa sobre arenosa</t>
  </si>
  <si>
    <t>Typic Psammaquents</t>
  </si>
  <si>
    <t>Typic Ustifluvents</t>
  </si>
  <si>
    <t>Planicie</t>
  </si>
  <si>
    <t>Plano de inundación de río meándrico</t>
  </si>
  <si>
    <t>Meandro abandonado</t>
  </si>
  <si>
    <t>Depósitos aluviales medios y finos</t>
  </si>
  <si>
    <t>Depósitos aluviales gruesos a finos</t>
  </si>
  <si>
    <t xml:space="preserve">Terraza aluvial </t>
  </si>
  <si>
    <t>Depósitos aluviales  recientes medios y finos</t>
  </si>
  <si>
    <t>Valle</t>
  </si>
  <si>
    <t>Histic Humaquepts</t>
  </si>
  <si>
    <t>Vertic Endoaquents</t>
  </si>
  <si>
    <t>Sodic Epiaquerts</t>
  </si>
  <si>
    <t>Typic Epiaquents</t>
  </si>
  <si>
    <t>Vega alta, sobre vega</t>
  </si>
  <si>
    <t>Aeric Endoaquents</t>
  </si>
  <si>
    <t>Aquertic Haplustolls</t>
  </si>
  <si>
    <t>Fluventic Haplusterts</t>
  </si>
  <si>
    <t>Typic Epiaquolls</t>
  </si>
  <si>
    <t>Ustic Epiaquerts</t>
  </si>
  <si>
    <t>Muy Fina</t>
  </si>
  <si>
    <t>Aquic Haplustalfs</t>
  </si>
  <si>
    <t>Vertic Epiaquolls</t>
  </si>
  <si>
    <t>Total general</t>
  </si>
  <si>
    <t>UCS</t>
  </si>
  <si>
    <t>RWM01</t>
  </si>
  <si>
    <t>RWV02</t>
  </si>
  <si>
    <t>RWB01</t>
  </si>
  <si>
    <t>RWT02</t>
  </si>
  <si>
    <t>RWv01</t>
  </si>
  <si>
    <t>Total obs</t>
  </si>
  <si>
    <t>Rocas sedimentarias tipo arcillolitas, calcáreas en sectores</t>
  </si>
  <si>
    <t>Rocas sedimentarias tipo arcillolitas</t>
  </si>
  <si>
    <t>Rocas sedimentarias tipo areniscas, calcáreas en sectores</t>
  </si>
  <si>
    <t>Rocas sedimentarias tipo arenitas arcillosas, calcáreas en sectores</t>
  </si>
  <si>
    <t xml:space="preserve">Rocas sedimentarias tipo conglomerados arenosos y arcillosos </t>
  </si>
  <si>
    <t>Rocas sedimentarias tipo arenitas arcillosas</t>
  </si>
  <si>
    <t>Rocas sedimentarias tipo arcillolitas y arenitas arcillolitas</t>
  </si>
  <si>
    <t>Depósitos aluviales finos y  muy finos</t>
  </si>
  <si>
    <t>Depósitos aluvio - coluviales medios y finos</t>
  </si>
  <si>
    <t xml:space="preserve">Depósitos aluvio - coluviales finos y muy finos </t>
  </si>
  <si>
    <t xml:space="preserve">Rocas sedimentarias tipo arenitas arcillosas y arcillolitas </t>
  </si>
  <si>
    <t>Rocas sedimentarias tipo arcillolitas y conglomerados arenosos</t>
  </si>
  <si>
    <t xml:space="preserve">MATERIAL_PATENTAL </t>
  </si>
  <si>
    <t>Fase</t>
  </si>
  <si>
    <t>ID Poligono</t>
  </si>
  <si>
    <t>GESTIÓN AGROLÓGICA</t>
  </si>
  <si>
    <t>Área Polígono
ha</t>
  </si>
  <si>
    <t>Total Observaciones por Polígono</t>
  </si>
  <si>
    <t>Observaciones  a Programar</t>
  </si>
  <si>
    <t>Número de observaciones</t>
  </si>
  <si>
    <t>Código Observación</t>
  </si>
  <si>
    <t>ANÁLISIS DE POLÍGONO PARA LA CONFORMACIÓN DE UNIDADES CARTOGRÁFICAS EN EL LEVANTAMIENTO DE SUELOS</t>
  </si>
  <si>
    <t>GESTIÓN AGROLOGICA</t>
  </si>
  <si>
    <t>FO-GAG-PC05-02 V1. 11/05/2021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</si>
</sst>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7"/>
      <color indexed="8"/>
      <name val="Calibri"/>
      <family val="2"/>
    </font>
    <font>
      <sz val="8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7"/>
      <color rgb="FF00B050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b/>
      <u/>
      <sz val="7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name val="Calibri"/>
      <family val="2"/>
      <scheme val="minor"/>
    </font>
    <font>
      <sz val="7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6">
    <xf numFmtId="0" fontId="0" fillId="0" borderId="0" xfId="0"/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 readingOrder="1"/>
    </xf>
    <xf numFmtId="0" fontId="10" fillId="0" borderId="3" xfId="0" applyFont="1" applyFill="1" applyBorder="1" applyAlignment="1">
      <alignment horizontal="center" vertical="center" wrapText="1" readingOrder="1"/>
    </xf>
    <xf numFmtId="0" fontId="10" fillId="0" borderId="4" xfId="0" applyFont="1" applyFill="1" applyBorder="1" applyAlignment="1">
      <alignment horizontal="center" vertical="center" wrapText="1" readingOrder="1"/>
    </xf>
    <xf numFmtId="0" fontId="10" fillId="0" borderId="5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 wrapText="1" readingOrder="1"/>
    </xf>
    <xf numFmtId="0" fontId="11" fillId="0" borderId="7" xfId="0" applyFont="1" applyFill="1" applyBorder="1" applyAlignment="1">
      <alignment horizontal="center" vertical="center" wrapText="1" readingOrder="1"/>
    </xf>
    <xf numFmtId="0" fontId="11" fillId="0" borderId="8" xfId="0" applyFont="1" applyFill="1" applyBorder="1" applyAlignment="1">
      <alignment horizontal="left" vertical="center" wrapText="1" readingOrder="1"/>
    </xf>
    <xf numFmtId="0" fontId="11" fillId="0" borderId="9" xfId="0" applyFont="1" applyFill="1" applyBorder="1" applyAlignment="1">
      <alignment horizontal="left" vertical="center" wrapText="1" readingOrder="1"/>
    </xf>
    <xf numFmtId="0" fontId="10" fillId="0" borderId="8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readingOrder="1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11" fillId="0" borderId="8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readingOrder="1"/>
    </xf>
    <xf numFmtId="0" fontId="11" fillId="0" borderId="9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 readingOrder="1"/>
    </xf>
    <xf numFmtId="0" fontId="11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8" xfId="0" applyFont="1" applyFill="1" applyBorder="1"/>
    <xf numFmtId="0" fontId="10" fillId="0" borderId="5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vertical="center" readingOrder="1"/>
    </xf>
    <xf numFmtId="0" fontId="10" fillId="0" borderId="5" xfId="0" applyFont="1" applyFill="1" applyBorder="1" applyAlignment="1">
      <alignment horizontal="left" vertical="center" wrapText="1" readingOrder="1"/>
    </xf>
    <xf numFmtId="0" fontId="11" fillId="0" borderId="13" xfId="0" applyFont="1" applyFill="1" applyBorder="1" applyAlignment="1">
      <alignment horizontal="center" vertical="center" wrapText="1" readingOrder="1"/>
    </xf>
    <xf numFmtId="0" fontId="11" fillId="0" borderId="0" xfId="0" applyFont="1" applyFill="1" applyAlignment="1">
      <alignment vertical="center" textRotation="89"/>
    </xf>
    <xf numFmtId="0" fontId="11" fillId="0" borderId="0" xfId="0" applyFont="1" applyFill="1" applyAlignment="1">
      <alignment vertical="center" textRotation="90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2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vertical="center" textRotation="90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readingOrder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vertical="center" textRotation="90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readingOrder="1"/>
    </xf>
    <xf numFmtId="0" fontId="11" fillId="0" borderId="12" xfId="0" applyFont="1" applyFill="1" applyBorder="1" applyAlignment="1">
      <alignment horizontal="center" vertical="center" readingOrder="1"/>
    </xf>
    <xf numFmtId="0" fontId="11" fillId="0" borderId="5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 readingOrder="1"/>
    </xf>
    <xf numFmtId="0" fontId="11" fillId="0" borderId="9" xfId="0" applyFont="1" applyFill="1" applyBorder="1" applyAlignment="1">
      <alignment vertical="center" wrapText="1" readingOrder="1"/>
    </xf>
    <xf numFmtId="4" fontId="11" fillId="0" borderId="5" xfId="0" applyNumberFormat="1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readingOrder="1"/>
    </xf>
    <xf numFmtId="0" fontId="11" fillId="0" borderId="8" xfId="0" applyFont="1" applyFill="1" applyBorder="1" applyAlignment="1">
      <alignment vertical="center" readingOrder="1"/>
    </xf>
    <xf numFmtId="0" fontId="11" fillId="0" borderId="9" xfId="0" applyFont="1" applyFill="1" applyBorder="1" applyAlignment="1">
      <alignment vertical="center" readingOrder="1"/>
    </xf>
    <xf numFmtId="0" fontId="10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left" vertical="center" wrapText="1" readingOrder="1"/>
    </xf>
    <xf numFmtId="0" fontId="11" fillId="0" borderId="10" xfId="0" applyFont="1" applyFill="1" applyBorder="1" applyAlignment="1">
      <alignment horizontal="left" vertical="center" wrapText="1" readingOrder="1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 readingOrder="1"/>
    </xf>
    <xf numFmtId="0" fontId="10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vertical="center"/>
    </xf>
    <xf numFmtId="0" fontId="11" fillId="2" borderId="8" xfId="0" applyFont="1" applyFill="1" applyBorder="1" applyAlignment="1">
      <alignment horizontal="left" vertical="center" wrapText="1" readingOrder="1"/>
    </xf>
    <xf numFmtId="0" fontId="11" fillId="2" borderId="0" xfId="0" applyFont="1" applyFill="1" applyBorder="1" applyAlignment="1">
      <alignment horizontal="left" vertical="center" wrapText="1" readingOrder="1"/>
    </xf>
    <xf numFmtId="0" fontId="14" fillId="2" borderId="0" xfId="0" applyFont="1" applyFill="1"/>
    <xf numFmtId="0" fontId="11" fillId="2" borderId="9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5" fillId="2" borderId="0" xfId="0" applyFont="1" applyFill="1"/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left" vertical="center" wrapText="1" readingOrder="1"/>
    </xf>
    <xf numFmtId="0" fontId="11" fillId="2" borderId="7" xfId="0" applyFont="1" applyFill="1" applyBorder="1" applyAlignment="1">
      <alignment vertical="center"/>
    </xf>
    <xf numFmtId="0" fontId="14" fillId="0" borderId="13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 readingOrder="1"/>
    </xf>
    <xf numFmtId="0" fontId="11" fillId="0" borderId="13" xfId="0" applyFont="1" applyFill="1" applyBorder="1" applyAlignment="1">
      <alignment horizontal="center" vertical="center" readingOrder="1"/>
    </xf>
    <xf numFmtId="0" fontId="0" fillId="0" borderId="0" xfId="0" applyFill="1"/>
    <xf numFmtId="0" fontId="14" fillId="0" borderId="0" xfId="0" applyFont="1" applyFill="1"/>
    <xf numFmtId="0" fontId="15" fillId="0" borderId="0" xfId="0" applyFont="1" applyFill="1"/>
    <xf numFmtId="0" fontId="13" fillId="0" borderId="0" xfId="0" applyFont="1" applyFill="1" applyBorder="1" applyAlignment="1">
      <alignment horizontal="left" vertical="center" wrapText="1" readingOrder="1"/>
    </xf>
    <xf numFmtId="0" fontId="13" fillId="0" borderId="0" xfId="0" applyFont="1" applyFill="1"/>
    <xf numFmtId="0" fontId="13" fillId="0" borderId="13" xfId="0" applyFont="1" applyFill="1" applyBorder="1" applyAlignment="1">
      <alignment vertical="center"/>
    </xf>
    <xf numFmtId="0" fontId="0" fillId="0" borderId="0" xfId="0" applyFont="1" applyFill="1"/>
    <xf numFmtId="0" fontId="16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/>
    </xf>
    <xf numFmtId="0" fontId="14" fillId="0" borderId="5" xfId="0" applyFont="1" applyFill="1" applyBorder="1"/>
    <xf numFmtId="0" fontId="15" fillId="0" borderId="8" xfId="0" applyFont="1" applyFill="1" applyBorder="1"/>
    <xf numFmtId="0" fontId="14" fillId="0" borderId="8" xfId="0" applyFont="1" applyFill="1" applyBorder="1"/>
    <xf numFmtId="0" fontId="10" fillId="0" borderId="5" xfId="0" applyFont="1" applyFill="1" applyBorder="1"/>
    <xf numFmtId="0" fontId="14" fillId="0" borderId="9" xfId="0" applyFont="1" applyFill="1" applyBorder="1"/>
    <xf numFmtId="0" fontId="10" fillId="0" borderId="8" xfId="0" applyFont="1" applyFill="1" applyBorder="1" applyAlignment="1">
      <alignment horizontal="left" vertical="center" wrapText="1" readingOrder="1"/>
    </xf>
    <xf numFmtId="0" fontId="10" fillId="0" borderId="8" xfId="0" applyFont="1" applyFill="1" applyBorder="1" applyAlignment="1">
      <alignment horizontal="left" vertical="center"/>
    </xf>
    <xf numFmtId="0" fontId="17" fillId="0" borderId="8" xfId="0" applyFont="1" applyFill="1" applyBorder="1"/>
    <xf numFmtId="0" fontId="11" fillId="0" borderId="8" xfId="0" applyFont="1" applyFill="1" applyBorder="1" applyAlignment="1">
      <alignment horizontal="center" vertical="center" wrapText="1" readingOrder="1"/>
    </xf>
    <xf numFmtId="0" fontId="11" fillId="0" borderId="8" xfId="0" applyFont="1" applyFill="1" applyBorder="1" applyAlignment="1">
      <alignment horizontal="center" vertical="center" readingOrder="1"/>
    </xf>
    <xf numFmtId="0" fontId="11" fillId="0" borderId="7" xfId="0" applyFont="1" applyFill="1" applyBorder="1" applyAlignment="1">
      <alignment horizontal="center" vertical="center" readingOrder="1"/>
    </xf>
    <xf numFmtId="0" fontId="11" fillId="0" borderId="5" xfId="0" applyFont="1" applyFill="1" applyBorder="1" applyAlignment="1">
      <alignment horizontal="center" vertical="center" readingOrder="1"/>
    </xf>
    <xf numFmtId="0" fontId="11" fillId="0" borderId="9" xfId="0" applyFont="1" applyFill="1" applyBorder="1" applyAlignment="1">
      <alignment horizontal="center" vertical="center" readingOrder="1"/>
    </xf>
    <xf numFmtId="0" fontId="11" fillId="0" borderId="6" xfId="0" applyFont="1" applyFill="1" applyBorder="1" applyAlignment="1">
      <alignment horizontal="center" vertical="center" readingOrder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 wrapText="1" readingOrder="1"/>
    </xf>
    <xf numFmtId="0" fontId="11" fillId="0" borderId="13" xfId="0" applyFont="1" applyFill="1" applyBorder="1" applyAlignment="1">
      <alignment horizontal="left" vertical="center" wrapText="1" readingOrder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ont="1"/>
    <xf numFmtId="2" fontId="18" fillId="0" borderId="0" xfId="0" applyNumberFormat="1" applyFont="1" applyFill="1" applyBorder="1" applyAlignment="1">
      <alignment horizontal="center" vertical="center" readingOrder="1"/>
    </xf>
    <xf numFmtId="2" fontId="18" fillId="0" borderId="0" xfId="0" applyNumberFormat="1" applyFont="1" applyFill="1" applyBorder="1" applyAlignment="1">
      <alignment horizontal="center" vertical="center" wrapText="1" readingOrder="1"/>
    </xf>
    <xf numFmtId="2" fontId="18" fillId="0" borderId="0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0" xfId="0" applyFont="1" applyFill="1" applyBorder="1" applyAlignment="1">
      <alignment horizontal="justify" vertical="center"/>
    </xf>
    <xf numFmtId="0" fontId="11" fillId="0" borderId="0" xfId="0" applyFont="1" applyFill="1" applyBorder="1" applyAlignment="1">
      <alignment horizontal="left" vertical="center"/>
    </xf>
    <xf numFmtId="0" fontId="0" fillId="0" borderId="0" xfId="0" applyBorder="1"/>
    <xf numFmtId="0" fontId="16" fillId="0" borderId="0" xfId="0" applyFont="1" applyFill="1" applyBorder="1" applyAlignment="1">
      <alignment horizontal="justify" vertical="center" readingOrder="1"/>
    </xf>
    <xf numFmtId="0" fontId="11" fillId="0" borderId="0" xfId="0" applyFont="1" applyFill="1" applyBorder="1" applyAlignment="1">
      <alignment vertical="center" readingOrder="1"/>
    </xf>
    <xf numFmtId="0" fontId="0" fillId="3" borderId="0" xfId="0" applyFill="1"/>
    <xf numFmtId="0" fontId="11" fillId="0" borderId="7" xfId="0" applyFont="1" applyFill="1" applyBorder="1" applyAlignment="1">
      <alignment horizontal="center" vertical="center" readingOrder="1"/>
    </xf>
    <xf numFmtId="0" fontId="11" fillId="0" borderId="13" xfId="0" applyFont="1" applyFill="1" applyBorder="1" applyAlignment="1">
      <alignment horizontal="center" vertical="center" readingOrder="1"/>
    </xf>
    <xf numFmtId="0" fontId="11" fillId="0" borderId="6" xfId="0" applyFont="1" applyFill="1" applyBorder="1" applyAlignment="1">
      <alignment horizontal="center" vertical="center" readingOrder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readingOrder="1"/>
    </xf>
    <xf numFmtId="0" fontId="11" fillId="0" borderId="5" xfId="0" applyFont="1" applyFill="1" applyBorder="1" applyAlignment="1">
      <alignment horizontal="center" vertical="center" readingOrder="1"/>
    </xf>
    <xf numFmtId="0" fontId="11" fillId="0" borderId="9" xfId="0" applyFont="1" applyFill="1" applyBorder="1" applyAlignment="1">
      <alignment horizontal="center" vertical="center" readingOrder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readingOrder="1"/>
    </xf>
    <xf numFmtId="0" fontId="11" fillId="0" borderId="8" xfId="0" applyFont="1" applyFill="1" applyBorder="1" applyAlignment="1">
      <alignment horizontal="center" vertical="center" wrapText="1" readingOrder="1"/>
    </xf>
    <xf numFmtId="0" fontId="11" fillId="0" borderId="5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8" xfId="0" applyFont="1" applyFill="1" applyBorder="1"/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readingOrder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readingOrder="1"/>
    </xf>
    <xf numFmtId="0" fontId="11" fillId="0" borderId="13" xfId="0" applyFont="1" applyFill="1" applyBorder="1" applyAlignment="1">
      <alignment horizontal="center" vertical="center" readingOrder="1"/>
    </xf>
    <xf numFmtId="0" fontId="11" fillId="0" borderId="6" xfId="0" applyFont="1" applyFill="1" applyBorder="1" applyAlignment="1">
      <alignment horizontal="center" vertical="center" readingOrder="1"/>
    </xf>
    <xf numFmtId="0" fontId="11" fillId="0" borderId="12" xfId="0" applyFont="1" applyFill="1" applyBorder="1" applyAlignment="1">
      <alignment horizontal="center" vertical="center" wrapText="1" readingOrder="1"/>
    </xf>
    <xf numFmtId="0" fontId="11" fillId="0" borderId="11" xfId="0" applyFont="1" applyFill="1" applyBorder="1" applyAlignment="1">
      <alignment horizontal="center" vertical="center" wrapText="1" readingOrder="1"/>
    </xf>
    <xf numFmtId="0" fontId="11" fillId="0" borderId="14" xfId="0" applyFont="1" applyFill="1" applyBorder="1" applyAlignment="1">
      <alignment horizontal="center" vertical="center" wrapText="1" readingOrder="1"/>
    </xf>
    <xf numFmtId="0" fontId="9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1" xfId="0" applyFont="1" applyFill="1" applyBorder="1"/>
    <xf numFmtId="0" fontId="0" fillId="0" borderId="6" xfId="0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10" xfId="0" applyFont="1" applyFill="1" applyBorder="1"/>
    <xf numFmtId="0" fontId="0" fillId="0" borderId="13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14" xfId="0" applyFont="1" applyFill="1" applyBorder="1"/>
    <xf numFmtId="0" fontId="0" fillId="0" borderId="0" xfId="0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0" fillId="4" borderId="0" xfId="0" applyFont="1" applyFill="1" applyBorder="1"/>
    <xf numFmtId="0" fontId="0" fillId="4" borderId="12" xfId="0" applyFont="1" applyFill="1" applyBorder="1"/>
    <xf numFmtId="0" fontId="0" fillId="4" borderId="10" xfId="0" applyFont="1" applyFill="1" applyBorder="1"/>
    <xf numFmtId="0" fontId="0" fillId="0" borderId="6" xfId="0" applyFont="1" applyFill="1" applyBorder="1"/>
    <xf numFmtId="0" fontId="0" fillId="4" borderId="7" xfId="0" applyFont="1" applyFill="1" applyBorder="1"/>
    <xf numFmtId="0" fontId="0" fillId="0" borderId="13" xfId="0" applyFont="1" applyFill="1" applyBorder="1"/>
    <xf numFmtId="0" fontId="20" fillId="0" borderId="0" xfId="0" applyFont="1" applyFill="1" applyBorder="1"/>
    <xf numFmtId="1" fontId="0" fillId="0" borderId="0" xfId="0" applyNumberFormat="1" applyFont="1" applyFill="1" applyBorder="1"/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readingOrder="1"/>
    </xf>
    <xf numFmtId="0" fontId="6" fillId="0" borderId="0" xfId="0" applyFont="1" applyFill="1" applyBorder="1"/>
    <xf numFmtId="0" fontId="5" fillId="5" borderId="15" xfId="0" applyFont="1" applyFill="1" applyBorder="1" applyAlignment="1">
      <alignment horizontal="center" vertical="center" wrapText="1" readingOrder="1"/>
    </xf>
    <xf numFmtId="0" fontId="5" fillId="6" borderId="15" xfId="0" applyFont="1" applyFill="1" applyBorder="1" applyAlignment="1">
      <alignment horizontal="center" vertical="center" wrapText="1" readingOrder="1"/>
    </xf>
    <xf numFmtId="0" fontId="22" fillId="7" borderId="15" xfId="0" applyFont="1" applyFill="1" applyBorder="1" applyAlignment="1">
      <alignment horizontal="center" vertical="center" wrapText="1" readingOrder="1"/>
    </xf>
    <xf numFmtId="1" fontId="22" fillId="0" borderId="15" xfId="0" applyNumberFormat="1" applyFont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164" fontId="19" fillId="0" borderId="15" xfId="0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vertical="center"/>
    </xf>
    <xf numFmtId="0" fontId="19" fillId="0" borderId="15" xfId="0" applyNumberFormat="1" applyFont="1" applyFill="1" applyBorder="1" applyAlignment="1">
      <alignment vertical="center"/>
    </xf>
    <xf numFmtId="164" fontId="19" fillId="0" borderId="15" xfId="0" applyNumberFormat="1" applyFont="1" applyFill="1" applyBorder="1" applyAlignment="1">
      <alignment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3" fillId="0" borderId="1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 readingOrder="1"/>
    </xf>
    <xf numFmtId="0" fontId="10" fillId="0" borderId="9" xfId="0" applyFont="1" applyFill="1" applyBorder="1" applyAlignment="1">
      <alignment horizontal="center" vertical="center" wrapText="1" readingOrder="1"/>
    </xf>
    <xf numFmtId="0" fontId="10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textRotation="89" wrapText="1"/>
    </xf>
    <xf numFmtId="0" fontId="11" fillId="0" borderId="8" xfId="0" applyFont="1" applyFill="1" applyBorder="1" applyAlignment="1">
      <alignment horizontal="center" vertical="center" textRotation="89" wrapText="1"/>
    </xf>
    <xf numFmtId="0" fontId="11" fillId="0" borderId="9" xfId="0" applyFont="1" applyFill="1" applyBorder="1" applyAlignment="1">
      <alignment horizontal="center" vertical="center" textRotation="89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readingOrder="1"/>
    </xf>
    <xf numFmtId="0" fontId="11" fillId="0" borderId="8" xfId="0" applyFont="1" applyFill="1" applyBorder="1" applyAlignment="1">
      <alignment horizontal="center" vertical="center" readingOrder="1"/>
    </xf>
    <xf numFmtId="0" fontId="11" fillId="0" borderId="9" xfId="0" applyFont="1" applyFill="1" applyBorder="1" applyAlignment="1">
      <alignment horizontal="center" vertical="center" readingOrder="1"/>
    </xf>
    <xf numFmtId="0" fontId="11" fillId="0" borderId="8" xfId="0" applyFont="1" applyFill="1" applyBorder="1" applyAlignment="1">
      <alignment horizontal="center" vertical="center" wrapText="1" readingOrder="1"/>
    </xf>
    <xf numFmtId="0" fontId="11" fillId="0" borderId="17" xfId="0" applyFont="1" applyFill="1" applyBorder="1" applyAlignment="1">
      <alignment horizontal="center" vertical="center" readingOrder="1"/>
    </xf>
    <xf numFmtId="0" fontId="11" fillId="0" borderId="18" xfId="0" applyFont="1" applyFill="1" applyBorder="1" applyAlignment="1">
      <alignment horizontal="center" vertical="center" readingOrder="1"/>
    </xf>
    <xf numFmtId="0" fontId="11" fillId="0" borderId="1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readingOrder="1"/>
    </xf>
    <xf numFmtId="0" fontId="11" fillId="0" borderId="9" xfId="0" applyFont="1" applyFill="1" applyBorder="1" applyAlignment="1">
      <alignment horizontal="center" vertical="center" wrapText="1" readingOrder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 readingOrder="1"/>
    </xf>
    <xf numFmtId="0" fontId="16" fillId="0" borderId="12" xfId="0" applyFont="1" applyFill="1" applyBorder="1" applyAlignment="1">
      <alignment horizontal="center" vertical="center" wrapText="1" readingOrder="1"/>
    </xf>
    <xf numFmtId="0" fontId="16" fillId="0" borderId="14" xfId="0" applyFont="1" applyFill="1" applyBorder="1" applyAlignment="1">
      <alignment horizontal="center" vertical="center" wrapText="1" readingOrder="1"/>
    </xf>
    <xf numFmtId="0" fontId="11" fillId="0" borderId="12" xfId="0" applyFont="1" applyFill="1" applyBorder="1" applyAlignment="1">
      <alignment horizontal="center" vertical="center" wrapText="1" readingOrder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readingOrder="1"/>
    </xf>
    <xf numFmtId="0" fontId="11" fillId="0" borderId="20" xfId="0" applyFont="1" applyFill="1" applyBorder="1" applyAlignment="1">
      <alignment horizontal="center" vertical="center" readingOrder="1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readingOrder="1"/>
    </xf>
    <xf numFmtId="0" fontId="11" fillId="0" borderId="13" xfId="0" applyFont="1" applyFill="1" applyBorder="1" applyAlignment="1">
      <alignment horizontal="center" vertical="center" readingOrder="1"/>
    </xf>
    <xf numFmtId="4" fontId="11" fillId="0" borderId="5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justify" vertical="center" readingOrder="1"/>
    </xf>
    <xf numFmtId="2" fontId="11" fillId="0" borderId="5" xfId="0" applyNumberFormat="1" applyFont="1" applyFill="1" applyBorder="1" applyAlignment="1">
      <alignment horizontal="center" vertical="center" wrapText="1" readingOrder="1"/>
    </xf>
    <xf numFmtId="2" fontId="11" fillId="0" borderId="8" xfId="0" applyNumberFormat="1" applyFont="1" applyFill="1" applyBorder="1" applyAlignment="1">
      <alignment horizontal="center" vertical="center" wrapText="1" readingOrder="1"/>
    </xf>
    <xf numFmtId="2" fontId="11" fillId="0" borderId="5" xfId="0" applyNumberFormat="1" applyFont="1" applyFill="1" applyBorder="1" applyAlignment="1">
      <alignment horizontal="center" vertical="center" readingOrder="1"/>
    </xf>
    <xf numFmtId="2" fontId="11" fillId="0" borderId="8" xfId="0" applyNumberFormat="1" applyFont="1" applyFill="1" applyBorder="1" applyAlignment="1">
      <alignment horizontal="center" vertical="center" readingOrder="1"/>
    </xf>
    <xf numFmtId="2" fontId="11" fillId="0" borderId="9" xfId="0" applyNumberFormat="1" applyFont="1" applyFill="1" applyBorder="1" applyAlignment="1">
      <alignment horizontal="center" vertical="center" readingOrder="1"/>
    </xf>
    <xf numFmtId="2" fontId="11" fillId="3" borderId="8" xfId="0" applyNumberFormat="1" applyFont="1" applyFill="1" applyBorder="1" applyAlignment="1">
      <alignment horizontal="center" vertical="center" wrapText="1"/>
    </xf>
    <xf numFmtId="2" fontId="11" fillId="3" borderId="9" xfId="0" applyNumberFormat="1" applyFont="1" applyFill="1" applyBorder="1" applyAlignment="1">
      <alignment horizontal="center" vertical="center" wrapText="1"/>
    </xf>
    <xf numFmtId="2" fontId="11" fillId="3" borderId="5" xfId="0" applyNumberFormat="1" applyFont="1" applyFill="1" applyBorder="1" applyAlignment="1">
      <alignment horizontal="center" vertical="center" readingOrder="1"/>
    </xf>
    <xf numFmtId="2" fontId="11" fillId="3" borderId="8" xfId="0" applyNumberFormat="1" applyFont="1" applyFill="1" applyBorder="1" applyAlignment="1">
      <alignment horizontal="center" vertical="center" readingOrder="1"/>
    </xf>
    <xf numFmtId="0" fontId="14" fillId="0" borderId="5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2" fontId="11" fillId="3" borderId="9" xfId="0" applyNumberFormat="1" applyFont="1" applyFill="1" applyBorder="1" applyAlignment="1">
      <alignment horizontal="center" vertical="center" readingOrder="1"/>
    </xf>
    <xf numFmtId="0" fontId="11" fillId="0" borderId="6" xfId="0" applyFont="1" applyFill="1" applyBorder="1" applyAlignment="1">
      <alignment horizontal="center" vertical="center" readingOrder="1"/>
    </xf>
    <xf numFmtId="2" fontId="11" fillId="0" borderId="9" xfId="0" applyNumberFormat="1" applyFont="1" applyFill="1" applyBorder="1" applyAlignment="1">
      <alignment horizontal="center" vertical="center" wrapText="1" readingOrder="1"/>
    </xf>
    <xf numFmtId="2" fontId="11" fillId="3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textRotation="90" wrapText="1"/>
    </xf>
    <xf numFmtId="0" fontId="11" fillId="0" borderId="8" xfId="0" applyFont="1" applyFill="1" applyBorder="1" applyAlignment="1">
      <alignment horizontal="center" vertical="center" textRotation="90" wrapText="1"/>
    </xf>
    <xf numFmtId="0" fontId="11" fillId="0" borderId="9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textRotation="90"/>
    </xf>
    <xf numFmtId="0" fontId="20" fillId="0" borderId="5" xfId="0" applyFont="1" applyFill="1" applyBorder="1" applyAlignment="1">
      <alignment horizontal="center" vertical="center" textRotation="90"/>
    </xf>
    <xf numFmtId="0" fontId="20" fillId="0" borderId="8" xfId="0" applyFont="1" applyFill="1" applyBorder="1" applyAlignment="1">
      <alignment horizontal="center" vertical="center" textRotation="90"/>
    </xf>
    <xf numFmtId="0" fontId="20" fillId="0" borderId="9" xfId="0" applyFont="1" applyFill="1" applyBorder="1" applyAlignment="1">
      <alignment horizontal="center" vertical="center" textRotation="90"/>
    </xf>
    <xf numFmtId="0" fontId="0" fillId="0" borderId="5" xfId="0" applyFont="1" applyFill="1" applyBorder="1" applyAlignment="1">
      <alignment horizontal="center" vertical="center" textRotation="90"/>
    </xf>
    <xf numFmtId="0" fontId="0" fillId="0" borderId="8" xfId="0" applyFont="1" applyFill="1" applyBorder="1" applyAlignment="1">
      <alignment horizontal="center" vertical="center" textRotation="90"/>
    </xf>
    <xf numFmtId="0" fontId="0" fillId="0" borderId="9" xfId="0" applyFont="1" applyFill="1" applyBorder="1" applyAlignment="1">
      <alignment horizontal="center" vertical="center" textRotation="90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textRotation="90" wrapText="1"/>
    </xf>
    <xf numFmtId="0" fontId="0" fillId="0" borderId="8" xfId="0" applyFont="1" applyFill="1" applyBorder="1" applyAlignment="1">
      <alignment horizontal="center" vertical="center" textRotation="90" wrapText="1"/>
    </xf>
    <xf numFmtId="0" fontId="0" fillId="0" borderId="9" xfId="0" applyFont="1" applyFill="1" applyBorder="1" applyAlignment="1">
      <alignment horizontal="center" vertical="center" textRotation="90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28575</xdr:rowOff>
    </xdr:from>
    <xdr:to>
      <xdr:col>0</xdr:col>
      <xdr:colOff>609600</xdr:colOff>
      <xdr:row>3</xdr:row>
      <xdr:rowOff>219075</xdr:rowOff>
    </xdr:to>
    <xdr:pic>
      <xdr:nvPicPr>
        <xdr:cNvPr id="2069" name="Picture 26" descr="logo vertical color">
          <a:extLst>
            <a:ext uri="{FF2B5EF4-FFF2-40B4-BE49-F238E27FC236}">
              <a16:creationId xmlns:a16="http://schemas.microsoft.com/office/drawing/2014/main" id="{D1BA6DCB-8DED-49C7-AE74-636411BC3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48" t="5981" r="6860" b="16666"/>
        <a:stretch>
          <a:fillRect/>
        </a:stretch>
      </xdr:blipFill>
      <xdr:spPr bwMode="auto">
        <a:xfrm>
          <a:off x="133350" y="28575"/>
          <a:ext cx="476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9"/>
  <sheetViews>
    <sheetView topLeftCell="E70" zoomScale="90" zoomScaleNormal="90" workbookViewId="0">
      <selection activeCell="G30" sqref="G30"/>
    </sheetView>
  </sheetViews>
  <sheetFormatPr baseColWidth="10" defaultRowHeight="9" x14ac:dyDescent="0.15"/>
  <cols>
    <col min="1" max="1" width="7" style="29" customWidth="1"/>
    <col min="2" max="2" width="12.42578125" style="30" customWidth="1"/>
    <col min="3" max="3" width="12.28515625" style="31" customWidth="1"/>
    <col min="4" max="4" width="12.85546875" style="31" customWidth="1"/>
    <col min="5" max="5" width="60.28515625" style="32" bestFit="1" customWidth="1"/>
    <col min="6" max="6" width="44.42578125" style="32" customWidth="1"/>
    <col min="7" max="7" width="51.7109375" style="31" customWidth="1"/>
    <col min="8" max="8" width="30.140625" style="31" customWidth="1"/>
    <col min="9" max="9" width="3" style="31" customWidth="1"/>
    <col min="10" max="10" width="7.28515625" style="31" hidden="1" customWidth="1"/>
    <col min="11" max="11" width="8.85546875" style="31" hidden="1" customWidth="1"/>
    <col min="12" max="12" width="7.28515625" style="31" bestFit="1" customWidth="1"/>
    <col min="13" max="13" width="14.7109375" style="31" hidden="1" customWidth="1"/>
    <col min="14" max="14" width="6.28515625" style="33" hidden="1" customWidth="1"/>
    <col min="15" max="18" width="11.42578125" style="80" hidden="1" customWidth="1"/>
    <col min="19" max="22" width="0" style="80" hidden="1" customWidth="1"/>
    <col min="23" max="23" width="13.28515625" style="80" hidden="1" customWidth="1"/>
    <col min="24" max="16384" width="11.42578125" style="80"/>
  </cols>
  <sheetData>
    <row r="1" spans="1:23" s="85" customFormat="1" ht="15.75" thickBot="1" x14ac:dyDescent="0.3">
      <c r="A1" s="196" t="s">
        <v>381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2" spans="1:23" ht="15.75" customHeight="1" thickBot="1" x14ac:dyDescent="0.2">
      <c r="A2" s="198" t="s">
        <v>0</v>
      </c>
      <c r="B2" s="198" t="s">
        <v>1</v>
      </c>
      <c r="C2" s="198" t="s">
        <v>2</v>
      </c>
      <c r="D2" s="198" t="s">
        <v>3</v>
      </c>
      <c r="E2" s="198" t="s">
        <v>4</v>
      </c>
      <c r="F2" s="198" t="s">
        <v>5</v>
      </c>
      <c r="G2" s="200"/>
      <c r="H2" s="200"/>
      <c r="I2" s="201"/>
      <c r="J2" s="1"/>
      <c r="K2" s="1"/>
      <c r="L2" s="198" t="s">
        <v>6</v>
      </c>
      <c r="M2" s="202" t="s">
        <v>7</v>
      </c>
      <c r="N2" s="198" t="s">
        <v>8</v>
      </c>
      <c r="O2" s="198" t="s">
        <v>377</v>
      </c>
      <c r="P2" s="198" t="s">
        <v>378</v>
      </c>
      <c r="Q2" s="198" t="s">
        <v>379</v>
      </c>
      <c r="R2" s="198" t="s">
        <v>380</v>
      </c>
      <c r="S2" s="198" t="s">
        <v>6</v>
      </c>
      <c r="T2" s="198" t="s">
        <v>377</v>
      </c>
      <c r="U2" s="198" t="s">
        <v>378</v>
      </c>
      <c r="V2" s="198" t="s">
        <v>379</v>
      </c>
      <c r="W2" s="198" t="s">
        <v>380</v>
      </c>
    </row>
    <row r="3" spans="1:23" ht="18.75" thickBot="1" x14ac:dyDescent="0.2">
      <c r="A3" s="199"/>
      <c r="B3" s="199"/>
      <c r="C3" s="199"/>
      <c r="D3" s="199"/>
      <c r="E3" s="199"/>
      <c r="F3" s="199"/>
      <c r="G3" s="3" t="s">
        <v>9</v>
      </c>
      <c r="H3" s="3" t="s">
        <v>10</v>
      </c>
      <c r="I3" s="2" t="s">
        <v>11</v>
      </c>
      <c r="J3" s="2" t="s">
        <v>12</v>
      </c>
      <c r="K3" s="4" t="s">
        <v>13</v>
      </c>
      <c r="L3" s="199"/>
      <c r="M3" s="203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1:23" ht="9" customHeight="1" x14ac:dyDescent="0.15">
      <c r="A4" s="204" t="s">
        <v>14</v>
      </c>
      <c r="B4" s="262" t="s">
        <v>15</v>
      </c>
      <c r="C4" s="220" t="s">
        <v>16</v>
      </c>
      <c r="D4" s="220" t="s">
        <v>17</v>
      </c>
      <c r="E4" s="220" t="s">
        <v>18</v>
      </c>
      <c r="F4" s="220" t="s">
        <v>367</v>
      </c>
      <c r="G4" s="5" t="s">
        <v>20</v>
      </c>
      <c r="H4" s="6"/>
      <c r="I4" s="131"/>
      <c r="J4" s="220" t="s">
        <v>21</v>
      </c>
      <c r="K4" s="220" t="s">
        <v>22</v>
      </c>
      <c r="L4" s="220" t="s">
        <v>22</v>
      </c>
      <c r="M4" s="207" t="s">
        <v>23</v>
      </c>
      <c r="N4" s="220"/>
      <c r="O4" s="220">
        <v>540.69111699999996</v>
      </c>
      <c r="P4" s="220">
        <v>232.51</v>
      </c>
      <c r="Q4" s="220">
        <v>12</v>
      </c>
      <c r="R4" s="243">
        <f>+O4/Q4</f>
        <v>45.05759308333333</v>
      </c>
      <c r="S4" s="220"/>
      <c r="T4" s="220">
        <v>540.69111699999996</v>
      </c>
      <c r="U4" s="220">
        <v>232.51</v>
      </c>
      <c r="V4" s="220">
        <v>12</v>
      </c>
      <c r="W4" s="243">
        <f>+T4/V4</f>
        <v>45.05759308333333</v>
      </c>
    </row>
    <row r="5" spans="1:23" ht="9" customHeight="1" x14ac:dyDescent="0.15">
      <c r="A5" s="205"/>
      <c r="B5" s="263"/>
      <c r="C5" s="213"/>
      <c r="D5" s="213"/>
      <c r="E5" s="213"/>
      <c r="F5" s="213"/>
      <c r="G5" s="104" t="s">
        <v>315</v>
      </c>
      <c r="H5" s="7" t="s">
        <v>24</v>
      </c>
      <c r="I5" s="132">
        <v>50</v>
      </c>
      <c r="J5" s="213"/>
      <c r="K5" s="213"/>
      <c r="L5" s="213"/>
      <c r="M5" s="208"/>
      <c r="N5" s="213"/>
      <c r="O5" s="213"/>
      <c r="P5" s="213"/>
      <c r="Q5" s="213"/>
      <c r="R5" s="244"/>
      <c r="S5" s="213"/>
      <c r="T5" s="213"/>
      <c r="U5" s="213"/>
      <c r="V5" s="213"/>
      <c r="W5" s="244"/>
    </row>
    <row r="6" spans="1:23" ht="9" customHeight="1" x14ac:dyDescent="0.15">
      <c r="A6" s="205"/>
      <c r="B6" s="263"/>
      <c r="C6" s="213"/>
      <c r="D6" s="213"/>
      <c r="E6" s="213"/>
      <c r="F6" s="213"/>
      <c r="G6" s="8" t="s">
        <v>193</v>
      </c>
      <c r="H6" s="7" t="s">
        <v>25</v>
      </c>
      <c r="I6" s="132">
        <v>30</v>
      </c>
      <c r="J6" s="213"/>
      <c r="K6" s="213"/>
      <c r="L6" s="213"/>
      <c r="M6" s="208"/>
      <c r="N6" s="213"/>
      <c r="O6" s="213"/>
      <c r="P6" s="213"/>
      <c r="Q6" s="213"/>
      <c r="R6" s="244"/>
      <c r="S6" s="213"/>
      <c r="T6" s="213"/>
      <c r="U6" s="213"/>
      <c r="V6" s="213"/>
      <c r="W6" s="244"/>
    </row>
    <row r="7" spans="1:23" ht="9.75" customHeight="1" thickBot="1" x14ac:dyDescent="0.2">
      <c r="A7" s="205"/>
      <c r="B7" s="263"/>
      <c r="C7" s="213"/>
      <c r="D7" s="213"/>
      <c r="E7" s="213"/>
      <c r="F7" s="213"/>
      <c r="G7" s="53" t="s">
        <v>267</v>
      </c>
      <c r="H7" s="7" t="s">
        <v>26</v>
      </c>
      <c r="I7" s="132">
        <v>20</v>
      </c>
      <c r="J7" s="213"/>
      <c r="K7" s="213"/>
      <c r="L7" s="213"/>
      <c r="M7" s="208"/>
      <c r="N7" s="213"/>
      <c r="O7" s="213"/>
      <c r="P7" s="213"/>
      <c r="Q7" s="213"/>
      <c r="R7" s="244"/>
      <c r="S7" s="213"/>
      <c r="T7" s="221"/>
      <c r="U7" s="221"/>
      <c r="V7" s="221"/>
      <c r="W7" s="260"/>
    </row>
    <row r="8" spans="1:23" ht="9" customHeight="1" x14ac:dyDescent="0.15">
      <c r="A8" s="205"/>
      <c r="B8" s="263"/>
      <c r="C8" s="213"/>
      <c r="D8" s="220" t="s">
        <v>27</v>
      </c>
      <c r="E8" s="220" t="s">
        <v>28</v>
      </c>
      <c r="F8" s="223" t="s">
        <v>392</v>
      </c>
      <c r="G8" s="5" t="s">
        <v>20</v>
      </c>
      <c r="H8" s="6"/>
      <c r="I8" s="131"/>
      <c r="J8" s="220" t="s">
        <v>29</v>
      </c>
      <c r="K8" s="220" t="s">
        <v>30</v>
      </c>
      <c r="L8" s="220" t="s">
        <v>30</v>
      </c>
      <c r="M8" s="207" t="s">
        <v>31</v>
      </c>
      <c r="N8" s="220"/>
      <c r="O8" s="220">
        <v>673.79065500000002</v>
      </c>
      <c r="P8" s="220">
        <v>362.21</v>
      </c>
      <c r="Q8" s="220">
        <v>19</v>
      </c>
      <c r="R8" s="243">
        <f>+O8/Q8</f>
        <v>35.462666052631583</v>
      </c>
      <c r="S8" s="220"/>
      <c r="T8" s="220">
        <v>673.79065500000002</v>
      </c>
      <c r="U8" s="220">
        <v>362.21</v>
      </c>
      <c r="V8" s="220">
        <v>19</v>
      </c>
      <c r="W8" s="243">
        <f>+T8/V8</f>
        <v>35.462666052631583</v>
      </c>
    </row>
    <row r="9" spans="1:23" ht="15" customHeight="1" x14ac:dyDescent="0.15">
      <c r="A9" s="205"/>
      <c r="B9" s="263"/>
      <c r="C9" s="213"/>
      <c r="D9" s="213"/>
      <c r="E9" s="213"/>
      <c r="F9" s="224"/>
      <c r="G9" s="8" t="s">
        <v>273</v>
      </c>
      <c r="H9" s="7" t="s">
        <v>33</v>
      </c>
      <c r="I9" s="132">
        <v>45</v>
      </c>
      <c r="J9" s="213"/>
      <c r="K9" s="213"/>
      <c r="L9" s="213"/>
      <c r="M9" s="208"/>
      <c r="N9" s="213"/>
      <c r="O9" s="213"/>
      <c r="P9" s="213"/>
      <c r="Q9" s="213"/>
      <c r="R9" s="244"/>
      <c r="S9" s="213"/>
      <c r="T9" s="213"/>
      <c r="U9" s="213"/>
      <c r="V9" s="213"/>
      <c r="W9" s="244"/>
    </row>
    <row r="10" spans="1:23" ht="9" customHeight="1" x14ac:dyDescent="0.15">
      <c r="A10" s="205"/>
      <c r="B10" s="263"/>
      <c r="C10" s="213"/>
      <c r="D10" s="213"/>
      <c r="E10" s="213"/>
      <c r="F10" s="224"/>
      <c r="G10" s="8" t="s">
        <v>194</v>
      </c>
      <c r="H10" s="7" t="s">
        <v>34</v>
      </c>
      <c r="I10" s="132">
        <v>35</v>
      </c>
      <c r="J10" s="213"/>
      <c r="K10" s="213"/>
      <c r="L10" s="213"/>
      <c r="M10" s="208"/>
      <c r="N10" s="213"/>
      <c r="O10" s="213"/>
      <c r="P10" s="213"/>
      <c r="Q10" s="213"/>
      <c r="R10" s="244"/>
      <c r="S10" s="213"/>
      <c r="T10" s="213"/>
      <c r="U10" s="213"/>
      <c r="V10" s="213"/>
      <c r="W10" s="244"/>
    </row>
    <row r="11" spans="1:23" ht="9.75" customHeight="1" thickBot="1" x14ac:dyDescent="0.2">
      <c r="A11" s="205"/>
      <c r="B11" s="263"/>
      <c r="C11" s="221"/>
      <c r="D11" s="221"/>
      <c r="E11" s="221"/>
      <c r="F11" s="225"/>
      <c r="G11" s="9" t="s">
        <v>32</v>
      </c>
      <c r="H11" s="12" t="s">
        <v>35</v>
      </c>
      <c r="I11" s="132">
        <v>20</v>
      </c>
      <c r="J11" s="213"/>
      <c r="K11" s="213"/>
      <c r="L11" s="213"/>
      <c r="M11" s="208"/>
      <c r="N11" s="213"/>
      <c r="O11" s="213"/>
      <c r="P11" s="213"/>
      <c r="Q11" s="213"/>
      <c r="R11" s="244"/>
      <c r="S11" s="213"/>
      <c r="T11" s="221"/>
      <c r="U11" s="221"/>
      <c r="V11" s="221"/>
      <c r="W11" s="260"/>
    </row>
    <row r="12" spans="1:23" ht="9" customHeight="1" x14ac:dyDescent="0.15">
      <c r="A12" s="205"/>
      <c r="B12" s="263"/>
      <c r="C12" s="213" t="s">
        <v>36</v>
      </c>
      <c r="D12" s="207" t="s">
        <v>37</v>
      </c>
      <c r="E12" s="207" t="s">
        <v>188</v>
      </c>
      <c r="F12" s="207" t="s">
        <v>368</v>
      </c>
      <c r="G12" s="138" t="s">
        <v>43</v>
      </c>
      <c r="H12" s="88"/>
      <c r="I12" s="88"/>
      <c r="J12" s="215" t="s">
        <v>38</v>
      </c>
      <c r="K12" s="214" t="s">
        <v>39</v>
      </c>
      <c r="L12" s="229" t="s">
        <v>45</v>
      </c>
      <c r="M12" s="227" t="s">
        <v>40</v>
      </c>
      <c r="N12" s="210"/>
      <c r="O12" s="210">
        <v>256371.5</v>
      </c>
      <c r="P12" s="210">
        <v>101854.94</v>
      </c>
      <c r="Q12" s="210">
        <v>1130</v>
      </c>
      <c r="R12" s="245">
        <f>+O12/Q12</f>
        <v>226.87743362831858</v>
      </c>
      <c r="S12" s="229"/>
      <c r="T12" s="210">
        <v>256371.5</v>
      </c>
      <c r="U12" s="210">
        <v>101854.94</v>
      </c>
      <c r="V12" s="210">
        <v>1130</v>
      </c>
      <c r="W12" s="245">
        <f>+T12/V12</f>
        <v>226.87743362831858</v>
      </c>
    </row>
    <row r="13" spans="1:23" ht="9" customHeight="1" x14ac:dyDescent="0.15">
      <c r="A13" s="205"/>
      <c r="B13" s="263"/>
      <c r="C13" s="213"/>
      <c r="D13" s="208"/>
      <c r="E13" s="208"/>
      <c r="F13" s="208"/>
      <c r="G13" s="8" t="s">
        <v>77</v>
      </c>
      <c r="H13" s="96" t="s">
        <v>309</v>
      </c>
      <c r="I13" s="134">
        <v>75</v>
      </c>
      <c r="J13" s="215"/>
      <c r="K13" s="214"/>
      <c r="L13" s="230"/>
      <c r="M13" s="228"/>
      <c r="N13" s="211"/>
      <c r="O13" s="211"/>
      <c r="P13" s="211"/>
      <c r="Q13" s="211"/>
      <c r="R13" s="246"/>
      <c r="S13" s="230"/>
      <c r="T13" s="211"/>
      <c r="U13" s="211"/>
      <c r="V13" s="211"/>
      <c r="W13" s="246"/>
    </row>
    <row r="14" spans="1:23" ht="9" customHeight="1" x14ac:dyDescent="0.15">
      <c r="A14" s="205"/>
      <c r="B14" s="263"/>
      <c r="C14" s="213"/>
      <c r="D14" s="208"/>
      <c r="E14" s="208"/>
      <c r="F14" s="208"/>
      <c r="G14" s="8" t="s">
        <v>48</v>
      </c>
      <c r="H14" s="97" t="s">
        <v>49</v>
      </c>
      <c r="I14" s="134">
        <v>15</v>
      </c>
      <c r="J14" s="215"/>
      <c r="K14" s="214"/>
      <c r="L14" s="230"/>
      <c r="M14" s="228"/>
      <c r="N14" s="211"/>
      <c r="O14" s="211"/>
      <c r="P14" s="211"/>
      <c r="Q14" s="211"/>
      <c r="R14" s="246"/>
      <c r="S14" s="230"/>
      <c r="T14" s="211"/>
      <c r="U14" s="211"/>
      <c r="V14" s="211"/>
      <c r="W14" s="246"/>
    </row>
    <row r="15" spans="1:23" ht="11.25" customHeight="1" thickBot="1" x14ac:dyDescent="0.2">
      <c r="A15" s="205"/>
      <c r="B15" s="263"/>
      <c r="C15" s="213"/>
      <c r="D15" s="208"/>
      <c r="E15" s="208"/>
      <c r="F15" s="208"/>
      <c r="G15" s="17" t="s">
        <v>279</v>
      </c>
      <c r="H15" s="100" t="s">
        <v>72</v>
      </c>
      <c r="I15" s="135">
        <v>10</v>
      </c>
      <c r="J15" s="215"/>
      <c r="K15" s="214"/>
      <c r="L15" s="230"/>
      <c r="M15" s="228"/>
      <c r="N15" s="211"/>
      <c r="O15" s="211"/>
      <c r="P15" s="211"/>
      <c r="Q15" s="211"/>
      <c r="R15" s="246"/>
      <c r="S15" s="230"/>
      <c r="T15" s="211"/>
      <c r="U15" s="211"/>
      <c r="V15" s="211"/>
      <c r="W15" s="246"/>
    </row>
    <row r="16" spans="1:23" ht="9" customHeight="1" x14ac:dyDescent="0.15">
      <c r="A16" s="205"/>
      <c r="B16" s="263"/>
      <c r="C16" s="213"/>
      <c r="D16" s="208"/>
      <c r="E16" s="208"/>
      <c r="F16" s="222" t="s">
        <v>393</v>
      </c>
      <c r="G16" s="95" t="s">
        <v>20</v>
      </c>
      <c r="H16" s="97"/>
      <c r="I16" s="134"/>
      <c r="J16" s="211" t="s">
        <v>38</v>
      </c>
      <c r="K16" s="226" t="s">
        <v>44</v>
      </c>
      <c r="L16" s="210" t="s">
        <v>39</v>
      </c>
      <c r="M16" s="207" t="s">
        <v>345</v>
      </c>
      <c r="N16" s="210"/>
      <c r="O16" s="211"/>
      <c r="P16" s="211"/>
      <c r="Q16" s="211"/>
      <c r="R16" s="246"/>
      <c r="S16" s="210"/>
      <c r="T16" s="211"/>
      <c r="U16" s="211"/>
      <c r="V16" s="211"/>
      <c r="W16" s="246"/>
    </row>
    <row r="17" spans="1:23" ht="9" customHeight="1" x14ac:dyDescent="0.15">
      <c r="A17" s="205"/>
      <c r="B17" s="263"/>
      <c r="C17" s="213"/>
      <c r="D17" s="208"/>
      <c r="E17" s="208"/>
      <c r="F17" s="216"/>
      <c r="G17" s="89" t="s">
        <v>293</v>
      </c>
      <c r="H17" s="97" t="s">
        <v>70</v>
      </c>
      <c r="I17" s="134">
        <v>40</v>
      </c>
      <c r="J17" s="211"/>
      <c r="K17" s="226"/>
      <c r="L17" s="211"/>
      <c r="M17" s="208"/>
      <c r="N17" s="211"/>
      <c r="O17" s="211"/>
      <c r="P17" s="211"/>
      <c r="Q17" s="211"/>
      <c r="R17" s="246"/>
      <c r="S17" s="211"/>
      <c r="T17" s="211"/>
      <c r="U17" s="211"/>
      <c r="V17" s="211"/>
      <c r="W17" s="246"/>
    </row>
    <row r="18" spans="1:23" ht="9" customHeight="1" x14ac:dyDescent="0.15">
      <c r="A18" s="205"/>
      <c r="B18" s="263"/>
      <c r="C18" s="213"/>
      <c r="D18" s="208"/>
      <c r="E18" s="208"/>
      <c r="F18" s="216"/>
      <c r="G18" s="89" t="s">
        <v>74</v>
      </c>
      <c r="H18" s="97" t="s">
        <v>308</v>
      </c>
      <c r="I18" s="134">
        <v>40</v>
      </c>
      <c r="J18" s="211"/>
      <c r="K18" s="226"/>
      <c r="L18" s="211"/>
      <c r="M18" s="208"/>
      <c r="N18" s="211"/>
      <c r="O18" s="211"/>
      <c r="P18" s="211"/>
      <c r="Q18" s="211"/>
      <c r="R18" s="246"/>
      <c r="S18" s="211"/>
      <c r="T18" s="211"/>
      <c r="U18" s="211"/>
      <c r="V18" s="211"/>
      <c r="W18" s="246"/>
    </row>
    <row r="19" spans="1:23" ht="9" customHeight="1" thickBot="1" x14ac:dyDescent="0.2">
      <c r="A19" s="205"/>
      <c r="B19" s="263"/>
      <c r="C19" s="213"/>
      <c r="D19" s="208"/>
      <c r="E19" s="208"/>
      <c r="F19" s="216"/>
      <c r="G19" s="89" t="s">
        <v>295</v>
      </c>
      <c r="H19" s="97" t="s">
        <v>76</v>
      </c>
      <c r="I19" s="134">
        <v>20</v>
      </c>
      <c r="J19" s="211"/>
      <c r="K19" s="226"/>
      <c r="L19" s="211"/>
      <c r="M19" s="208"/>
      <c r="N19" s="211"/>
      <c r="O19" s="211"/>
      <c r="P19" s="211"/>
      <c r="Q19" s="211"/>
      <c r="R19" s="246"/>
      <c r="S19" s="211"/>
      <c r="T19" s="211"/>
      <c r="U19" s="211"/>
      <c r="V19" s="211"/>
      <c r="W19" s="246"/>
    </row>
    <row r="20" spans="1:23" ht="9" customHeight="1" x14ac:dyDescent="0.15">
      <c r="A20" s="205"/>
      <c r="B20" s="263"/>
      <c r="C20" s="213"/>
      <c r="D20" s="208"/>
      <c r="E20" s="208"/>
      <c r="F20" s="222" t="s">
        <v>394</v>
      </c>
      <c r="G20" s="91" t="s">
        <v>43</v>
      </c>
      <c r="H20" s="99"/>
      <c r="I20" s="133"/>
      <c r="J20" s="211"/>
      <c r="K20" s="226"/>
      <c r="L20" s="210" t="s">
        <v>50</v>
      </c>
      <c r="M20" s="207" t="s">
        <v>345</v>
      </c>
      <c r="N20" s="210"/>
      <c r="O20" s="211"/>
      <c r="P20" s="211"/>
      <c r="Q20" s="211"/>
      <c r="R20" s="246"/>
      <c r="S20" s="210"/>
      <c r="T20" s="211"/>
      <c r="U20" s="211"/>
      <c r="V20" s="211"/>
      <c r="W20" s="246"/>
    </row>
    <row r="21" spans="1:23" ht="9" customHeight="1" x14ac:dyDescent="0.15">
      <c r="A21" s="205"/>
      <c r="B21" s="263"/>
      <c r="C21" s="213"/>
      <c r="D21" s="208"/>
      <c r="E21" s="208"/>
      <c r="F21" s="216"/>
      <c r="G21" s="8" t="s">
        <v>268</v>
      </c>
      <c r="H21" s="97" t="s">
        <v>304</v>
      </c>
      <c r="I21" s="134">
        <v>70</v>
      </c>
      <c r="J21" s="211"/>
      <c r="K21" s="226"/>
      <c r="L21" s="211"/>
      <c r="M21" s="208"/>
      <c r="N21" s="211"/>
      <c r="O21" s="211"/>
      <c r="P21" s="211"/>
      <c r="Q21" s="211"/>
      <c r="R21" s="246"/>
      <c r="S21" s="211"/>
      <c r="T21" s="211"/>
      <c r="U21" s="211"/>
      <c r="V21" s="211"/>
      <c r="W21" s="246"/>
    </row>
    <row r="22" spans="1:23" ht="9" customHeight="1" x14ac:dyDescent="0.15">
      <c r="A22" s="205"/>
      <c r="B22" s="263"/>
      <c r="C22" s="213"/>
      <c r="D22" s="208"/>
      <c r="E22" s="208"/>
      <c r="F22" s="216"/>
      <c r="G22" s="8" t="s">
        <v>297</v>
      </c>
      <c r="H22" s="97" t="s">
        <v>305</v>
      </c>
      <c r="I22" s="134">
        <v>20</v>
      </c>
      <c r="J22" s="211"/>
      <c r="K22" s="226"/>
      <c r="L22" s="211"/>
      <c r="M22" s="208"/>
      <c r="N22" s="211"/>
      <c r="O22" s="211"/>
      <c r="P22" s="211"/>
      <c r="Q22" s="211"/>
      <c r="R22" s="246"/>
      <c r="S22" s="211"/>
      <c r="T22" s="211"/>
      <c r="U22" s="211"/>
      <c r="V22" s="211"/>
      <c r="W22" s="246"/>
    </row>
    <row r="23" spans="1:23" ht="9" customHeight="1" thickBot="1" x14ac:dyDescent="0.2">
      <c r="A23" s="205"/>
      <c r="B23" s="263"/>
      <c r="C23" s="213"/>
      <c r="D23" s="208"/>
      <c r="E23" s="208"/>
      <c r="F23" s="216"/>
      <c r="G23" s="8" t="s">
        <v>262</v>
      </c>
      <c r="H23" s="97" t="s">
        <v>41</v>
      </c>
      <c r="I23" s="134">
        <v>10</v>
      </c>
      <c r="J23" s="211"/>
      <c r="K23" s="226"/>
      <c r="L23" s="211"/>
      <c r="M23" s="208"/>
      <c r="N23" s="211"/>
      <c r="O23" s="211"/>
      <c r="P23" s="211"/>
      <c r="Q23" s="211"/>
      <c r="R23" s="246"/>
      <c r="S23" s="211"/>
      <c r="T23" s="211"/>
      <c r="U23" s="211"/>
      <c r="V23" s="211"/>
      <c r="W23" s="246"/>
    </row>
    <row r="24" spans="1:23" ht="9" customHeight="1" x14ac:dyDescent="0.15">
      <c r="A24" s="205"/>
      <c r="B24" s="263"/>
      <c r="C24" s="213"/>
      <c r="D24" s="216"/>
      <c r="E24" s="207" t="s">
        <v>64</v>
      </c>
      <c r="F24" s="207" t="s">
        <v>369</v>
      </c>
      <c r="G24" s="27" t="s">
        <v>20</v>
      </c>
      <c r="H24" s="99"/>
      <c r="I24" s="133"/>
      <c r="J24" s="237"/>
      <c r="K24" s="226"/>
      <c r="L24" s="210" t="s">
        <v>54</v>
      </c>
      <c r="M24" s="207" t="s">
        <v>346</v>
      </c>
      <c r="N24" s="210"/>
      <c r="O24" s="211"/>
      <c r="P24" s="211"/>
      <c r="Q24" s="211"/>
      <c r="R24" s="246"/>
      <c r="S24" s="210"/>
      <c r="T24" s="211"/>
      <c r="U24" s="211"/>
      <c r="V24" s="211"/>
      <c r="W24" s="246"/>
    </row>
    <row r="25" spans="1:23" ht="9" customHeight="1" x14ac:dyDescent="0.15">
      <c r="A25" s="205"/>
      <c r="B25" s="263"/>
      <c r="C25" s="213"/>
      <c r="D25" s="216"/>
      <c r="E25" s="208"/>
      <c r="F25" s="208"/>
      <c r="G25" s="15" t="s">
        <v>278</v>
      </c>
      <c r="H25" s="97" t="s">
        <v>306</v>
      </c>
      <c r="I25" s="134">
        <v>40</v>
      </c>
      <c r="J25" s="237"/>
      <c r="K25" s="226"/>
      <c r="L25" s="211"/>
      <c r="M25" s="208"/>
      <c r="N25" s="211"/>
      <c r="O25" s="211"/>
      <c r="P25" s="211"/>
      <c r="Q25" s="211"/>
      <c r="R25" s="246"/>
      <c r="S25" s="211"/>
      <c r="T25" s="211"/>
      <c r="U25" s="211"/>
      <c r="V25" s="211"/>
      <c r="W25" s="246"/>
    </row>
    <row r="26" spans="1:23" ht="9" customHeight="1" x14ac:dyDescent="0.15">
      <c r="A26" s="205"/>
      <c r="B26" s="263"/>
      <c r="C26" s="213"/>
      <c r="D26" s="216"/>
      <c r="E26" s="208"/>
      <c r="F26" s="208"/>
      <c r="G26" s="15" t="s">
        <v>271</v>
      </c>
      <c r="H26" s="97" t="s">
        <v>186</v>
      </c>
      <c r="I26" s="134">
        <v>30</v>
      </c>
      <c r="J26" s="237"/>
      <c r="K26" s="226"/>
      <c r="L26" s="211"/>
      <c r="M26" s="208"/>
      <c r="N26" s="211"/>
      <c r="O26" s="211"/>
      <c r="P26" s="211"/>
      <c r="Q26" s="211"/>
      <c r="R26" s="246"/>
      <c r="S26" s="211"/>
      <c r="T26" s="211"/>
      <c r="U26" s="211"/>
      <c r="V26" s="211"/>
      <c r="W26" s="246"/>
    </row>
    <row r="27" spans="1:23" ht="9" customHeight="1" x14ac:dyDescent="0.15">
      <c r="A27" s="205"/>
      <c r="B27" s="263"/>
      <c r="C27" s="213"/>
      <c r="D27" s="216"/>
      <c r="E27" s="208"/>
      <c r="F27" s="208"/>
      <c r="G27" s="90" t="s">
        <v>294</v>
      </c>
      <c r="H27" s="97" t="s">
        <v>66</v>
      </c>
      <c r="I27" s="134">
        <v>20</v>
      </c>
      <c r="J27" s="237"/>
      <c r="K27" s="226"/>
      <c r="L27" s="211"/>
      <c r="M27" s="208"/>
      <c r="N27" s="211"/>
      <c r="O27" s="211"/>
      <c r="P27" s="211"/>
      <c r="Q27" s="211"/>
      <c r="R27" s="246"/>
      <c r="S27" s="211"/>
      <c r="T27" s="211"/>
      <c r="U27" s="211"/>
      <c r="V27" s="211"/>
      <c r="W27" s="246"/>
    </row>
    <row r="28" spans="1:23" ht="9" customHeight="1" thickBot="1" x14ac:dyDescent="0.2">
      <c r="A28" s="205"/>
      <c r="B28" s="263"/>
      <c r="C28" s="213"/>
      <c r="D28" s="216"/>
      <c r="E28" s="209"/>
      <c r="F28" s="209"/>
      <c r="G28" s="17" t="s">
        <v>195</v>
      </c>
      <c r="H28" s="100" t="s">
        <v>58</v>
      </c>
      <c r="I28" s="135">
        <v>10</v>
      </c>
      <c r="J28" s="237"/>
      <c r="K28" s="226"/>
      <c r="L28" s="212"/>
      <c r="M28" s="209"/>
      <c r="N28" s="212"/>
      <c r="O28" s="211"/>
      <c r="P28" s="211"/>
      <c r="Q28" s="211"/>
      <c r="R28" s="246"/>
      <c r="S28" s="212"/>
      <c r="T28" s="211"/>
      <c r="U28" s="211"/>
      <c r="V28" s="211"/>
      <c r="W28" s="246"/>
    </row>
    <row r="29" spans="1:23" ht="9" customHeight="1" x14ac:dyDescent="0.15">
      <c r="A29" s="205"/>
      <c r="B29" s="263"/>
      <c r="C29" s="213"/>
      <c r="D29" s="216"/>
      <c r="E29" s="207" t="s">
        <v>79</v>
      </c>
      <c r="F29" s="207" t="s">
        <v>370</v>
      </c>
      <c r="G29" s="27" t="s">
        <v>20</v>
      </c>
      <c r="H29" s="99"/>
      <c r="I29" s="133"/>
      <c r="J29" s="237"/>
      <c r="K29" s="226"/>
      <c r="L29" s="210" t="s">
        <v>60</v>
      </c>
      <c r="M29" s="207" t="s">
        <v>55</v>
      </c>
      <c r="N29" s="210"/>
      <c r="O29" s="211"/>
      <c r="P29" s="211"/>
      <c r="Q29" s="211"/>
      <c r="R29" s="246"/>
      <c r="S29" s="210"/>
      <c r="T29" s="211"/>
      <c r="U29" s="211"/>
      <c r="V29" s="211"/>
      <c r="W29" s="246"/>
    </row>
    <row r="30" spans="1:23" ht="9" customHeight="1" x14ac:dyDescent="0.15">
      <c r="A30" s="205"/>
      <c r="B30" s="263"/>
      <c r="C30" s="213"/>
      <c r="D30" s="216"/>
      <c r="E30" s="208"/>
      <c r="F30" s="208"/>
      <c r="G30" s="89" t="s">
        <v>296</v>
      </c>
      <c r="H30" s="97" t="s">
        <v>56</v>
      </c>
      <c r="I30" s="134">
        <v>49.723756906077348</v>
      </c>
      <c r="J30" s="237"/>
      <c r="K30" s="226"/>
      <c r="L30" s="211"/>
      <c r="M30" s="208"/>
      <c r="N30" s="211"/>
      <c r="O30" s="211"/>
      <c r="P30" s="211"/>
      <c r="Q30" s="211"/>
      <c r="R30" s="246"/>
      <c r="S30" s="211"/>
      <c r="T30" s="211"/>
      <c r="U30" s="211"/>
      <c r="V30" s="211"/>
      <c r="W30" s="246"/>
    </row>
    <row r="31" spans="1:23" ht="9" customHeight="1" x14ac:dyDescent="0.15">
      <c r="A31" s="205"/>
      <c r="B31" s="263"/>
      <c r="C31" s="213"/>
      <c r="D31" s="216"/>
      <c r="E31" s="208"/>
      <c r="F31" s="208"/>
      <c r="G31" s="8" t="s">
        <v>80</v>
      </c>
      <c r="H31" s="97" t="s">
        <v>307</v>
      </c>
      <c r="I31" s="134">
        <v>25</v>
      </c>
      <c r="J31" s="237"/>
      <c r="K31" s="226"/>
      <c r="L31" s="211"/>
      <c r="M31" s="208"/>
      <c r="N31" s="211"/>
      <c r="O31" s="211"/>
      <c r="P31" s="211"/>
      <c r="Q31" s="211"/>
      <c r="R31" s="246"/>
      <c r="S31" s="211"/>
      <c r="T31" s="211"/>
      <c r="U31" s="211"/>
      <c r="V31" s="211"/>
      <c r="W31" s="246"/>
    </row>
    <row r="32" spans="1:23" ht="9" customHeight="1" x14ac:dyDescent="0.15">
      <c r="A32" s="205"/>
      <c r="B32" s="263"/>
      <c r="C32" s="213"/>
      <c r="D32" s="216"/>
      <c r="E32" s="208"/>
      <c r="F32" s="208"/>
      <c r="G32" s="15" t="s">
        <v>266</v>
      </c>
      <c r="H32" s="97" t="s">
        <v>71</v>
      </c>
      <c r="I32" s="134">
        <v>15</v>
      </c>
      <c r="J32" s="237"/>
      <c r="K32" s="226"/>
      <c r="L32" s="211"/>
      <c r="M32" s="208"/>
      <c r="N32" s="211"/>
      <c r="O32" s="211"/>
      <c r="P32" s="211"/>
      <c r="Q32" s="211"/>
      <c r="R32" s="246"/>
      <c r="S32" s="211"/>
      <c r="T32" s="211"/>
      <c r="U32" s="211"/>
      <c r="V32" s="211"/>
      <c r="W32" s="246"/>
    </row>
    <row r="33" spans="1:23" ht="9" customHeight="1" thickBot="1" x14ac:dyDescent="0.2">
      <c r="A33" s="205"/>
      <c r="B33" s="263"/>
      <c r="C33" s="213"/>
      <c r="D33" s="216"/>
      <c r="E33" s="209"/>
      <c r="F33" s="209"/>
      <c r="G33" s="92" t="s">
        <v>61</v>
      </c>
      <c r="H33" s="100" t="s">
        <v>62</v>
      </c>
      <c r="I33" s="135">
        <v>10</v>
      </c>
      <c r="J33" s="237"/>
      <c r="K33" s="226"/>
      <c r="L33" s="212"/>
      <c r="M33" s="209"/>
      <c r="N33" s="212"/>
      <c r="O33" s="211"/>
      <c r="P33" s="211"/>
      <c r="Q33" s="211"/>
      <c r="R33" s="246"/>
      <c r="S33" s="212"/>
      <c r="T33" s="211"/>
      <c r="U33" s="211"/>
      <c r="V33" s="211"/>
      <c r="W33" s="246"/>
    </row>
    <row r="34" spans="1:23" ht="9" customHeight="1" x14ac:dyDescent="0.15">
      <c r="A34" s="205"/>
      <c r="B34" s="263"/>
      <c r="C34" s="213"/>
      <c r="D34" s="216"/>
      <c r="E34" s="207" t="s">
        <v>310</v>
      </c>
      <c r="F34" s="207" t="s">
        <v>371</v>
      </c>
      <c r="G34" s="93" t="s">
        <v>20</v>
      </c>
      <c r="H34" s="44"/>
      <c r="I34" s="133"/>
      <c r="J34" s="237"/>
      <c r="K34" s="226"/>
      <c r="L34" s="210" t="s">
        <v>53</v>
      </c>
      <c r="M34" s="207" t="s">
        <v>85</v>
      </c>
      <c r="N34" s="210"/>
      <c r="O34" s="211"/>
      <c r="P34" s="211"/>
      <c r="Q34" s="211"/>
      <c r="R34" s="246"/>
      <c r="S34" s="210"/>
      <c r="T34" s="211"/>
      <c r="U34" s="211"/>
      <c r="V34" s="211"/>
      <c r="W34" s="246"/>
    </row>
    <row r="35" spans="1:23" ht="9" customHeight="1" x14ac:dyDescent="0.15">
      <c r="A35" s="205"/>
      <c r="B35" s="263"/>
      <c r="C35" s="213"/>
      <c r="D35" s="216"/>
      <c r="E35" s="208"/>
      <c r="F35" s="208"/>
      <c r="G35" s="15" t="s">
        <v>196</v>
      </c>
      <c r="H35" s="44" t="s">
        <v>86</v>
      </c>
      <c r="I35" s="134">
        <v>45</v>
      </c>
      <c r="J35" s="237"/>
      <c r="K35" s="226"/>
      <c r="L35" s="211"/>
      <c r="M35" s="208"/>
      <c r="N35" s="211"/>
      <c r="O35" s="211"/>
      <c r="P35" s="211"/>
      <c r="Q35" s="211"/>
      <c r="R35" s="246"/>
      <c r="S35" s="211"/>
      <c r="T35" s="211"/>
      <c r="U35" s="211"/>
      <c r="V35" s="211"/>
      <c r="W35" s="246"/>
    </row>
    <row r="36" spans="1:23" ht="9" customHeight="1" x14ac:dyDescent="0.15">
      <c r="A36" s="205"/>
      <c r="B36" s="263"/>
      <c r="C36" s="213"/>
      <c r="D36" s="216"/>
      <c r="E36" s="208"/>
      <c r="F36" s="208"/>
      <c r="G36" s="15" t="s">
        <v>344</v>
      </c>
      <c r="H36" s="44" t="s">
        <v>87</v>
      </c>
      <c r="I36" s="134">
        <v>35</v>
      </c>
      <c r="J36" s="237"/>
      <c r="K36" s="226"/>
      <c r="L36" s="211"/>
      <c r="M36" s="208"/>
      <c r="N36" s="211"/>
      <c r="O36" s="211"/>
      <c r="P36" s="211"/>
      <c r="Q36" s="211"/>
      <c r="R36" s="246"/>
      <c r="S36" s="211"/>
      <c r="T36" s="211"/>
      <c r="U36" s="211"/>
      <c r="V36" s="211"/>
      <c r="W36" s="246"/>
    </row>
    <row r="37" spans="1:23" ht="9" customHeight="1" x14ac:dyDescent="0.15">
      <c r="A37" s="205"/>
      <c r="B37" s="263"/>
      <c r="C37" s="213"/>
      <c r="D37" s="216"/>
      <c r="E37" s="208"/>
      <c r="F37" s="208"/>
      <c r="G37" s="15" t="s">
        <v>265</v>
      </c>
      <c r="H37" s="44" t="s">
        <v>88</v>
      </c>
      <c r="I37" s="134">
        <v>10</v>
      </c>
      <c r="J37" s="237"/>
      <c r="K37" s="226"/>
      <c r="L37" s="211"/>
      <c r="M37" s="208"/>
      <c r="N37" s="211"/>
      <c r="O37" s="211"/>
      <c r="P37" s="211"/>
      <c r="Q37" s="211"/>
      <c r="R37" s="246"/>
      <c r="S37" s="211"/>
      <c r="T37" s="211"/>
      <c r="U37" s="211"/>
      <c r="V37" s="211"/>
      <c r="W37" s="246"/>
    </row>
    <row r="38" spans="1:23" ht="9" customHeight="1" thickBot="1" x14ac:dyDescent="0.2">
      <c r="A38" s="205"/>
      <c r="B38" s="263"/>
      <c r="C38" s="213"/>
      <c r="D38" s="216"/>
      <c r="E38" s="208"/>
      <c r="F38" s="208"/>
      <c r="G38" s="15" t="s">
        <v>263</v>
      </c>
      <c r="H38" s="44" t="s">
        <v>89</v>
      </c>
      <c r="I38" s="143">
        <v>10</v>
      </c>
      <c r="J38" s="237"/>
      <c r="K38" s="226"/>
      <c r="L38" s="211"/>
      <c r="M38" s="209"/>
      <c r="N38" s="212"/>
      <c r="O38" s="212"/>
      <c r="P38" s="212"/>
      <c r="Q38" s="212"/>
      <c r="R38" s="247"/>
      <c r="S38" s="212"/>
      <c r="T38" s="212"/>
      <c r="U38" s="212"/>
      <c r="V38" s="212"/>
      <c r="W38" s="247"/>
    </row>
    <row r="39" spans="1:23" ht="9" customHeight="1" x14ac:dyDescent="0.15">
      <c r="A39" s="205"/>
      <c r="B39" s="263"/>
      <c r="C39" s="207" t="s">
        <v>383</v>
      </c>
      <c r="D39" s="207" t="s">
        <v>116</v>
      </c>
      <c r="E39" s="222" t="s">
        <v>189</v>
      </c>
      <c r="F39" s="207" t="s">
        <v>374</v>
      </c>
      <c r="G39" s="5" t="s">
        <v>43</v>
      </c>
      <c r="H39" s="13"/>
      <c r="I39" s="142"/>
      <c r="J39" s="147"/>
      <c r="K39" s="149"/>
      <c r="L39" s="210" t="s">
        <v>117</v>
      </c>
      <c r="M39" s="141"/>
      <c r="N39" s="140"/>
      <c r="O39" s="210"/>
      <c r="P39" s="210"/>
      <c r="Q39" s="210"/>
      <c r="R39" s="245"/>
      <c r="S39" s="208"/>
      <c r="T39" s="207">
        <v>1047.352007</v>
      </c>
      <c r="U39" s="207">
        <v>8.69</v>
      </c>
      <c r="V39" s="207">
        <v>6</v>
      </c>
      <c r="W39" s="261">
        <f>+T39/V39</f>
        <v>174.55866783333332</v>
      </c>
    </row>
    <row r="40" spans="1:23" ht="9" customHeight="1" x14ac:dyDescent="0.15">
      <c r="A40" s="205"/>
      <c r="B40" s="263"/>
      <c r="C40" s="208"/>
      <c r="D40" s="208"/>
      <c r="E40" s="216"/>
      <c r="F40" s="208"/>
      <c r="G40" s="8" t="s">
        <v>301</v>
      </c>
      <c r="H40" s="145" t="s">
        <v>192</v>
      </c>
      <c r="I40" s="143">
        <v>70</v>
      </c>
      <c r="J40" s="145"/>
      <c r="K40" s="148"/>
      <c r="L40" s="211"/>
      <c r="M40" s="141"/>
      <c r="N40" s="140"/>
      <c r="O40" s="211"/>
      <c r="P40" s="211"/>
      <c r="Q40" s="211"/>
      <c r="R40" s="246"/>
      <c r="S40" s="208"/>
      <c r="T40" s="208"/>
      <c r="U40" s="208"/>
      <c r="V40" s="208"/>
      <c r="W40" s="248"/>
    </row>
    <row r="41" spans="1:23" ht="9" customHeight="1" thickBot="1" x14ac:dyDescent="0.2">
      <c r="A41" s="205"/>
      <c r="B41" s="263"/>
      <c r="C41" s="209"/>
      <c r="D41" s="209"/>
      <c r="E41" s="236"/>
      <c r="F41" s="209"/>
      <c r="G41" s="9" t="s">
        <v>280</v>
      </c>
      <c r="H41" s="146" t="s">
        <v>290</v>
      </c>
      <c r="I41" s="144">
        <v>30</v>
      </c>
      <c r="J41" s="146"/>
      <c r="K41" s="150"/>
      <c r="L41" s="212"/>
      <c r="M41" s="141"/>
      <c r="N41" s="140"/>
      <c r="O41" s="212"/>
      <c r="P41" s="212"/>
      <c r="Q41" s="212"/>
      <c r="R41" s="247"/>
      <c r="S41" s="209"/>
      <c r="T41" s="209"/>
      <c r="U41" s="209"/>
      <c r="V41" s="209"/>
      <c r="W41" s="249"/>
    </row>
    <row r="42" spans="1:23" ht="9" customHeight="1" x14ac:dyDescent="0.15">
      <c r="A42" s="205"/>
      <c r="B42" s="263"/>
      <c r="C42" s="213" t="s">
        <v>90</v>
      </c>
      <c r="D42" s="231" t="s">
        <v>91</v>
      </c>
      <c r="E42" s="208" t="s">
        <v>92</v>
      </c>
      <c r="F42" s="208" t="s">
        <v>372</v>
      </c>
      <c r="G42" s="10" t="s">
        <v>43</v>
      </c>
      <c r="H42" s="102"/>
      <c r="I42" s="129"/>
      <c r="J42" s="208"/>
      <c r="K42" s="208" t="s">
        <v>93</v>
      </c>
      <c r="L42" s="208" t="s">
        <v>94</v>
      </c>
      <c r="M42" s="208" t="s">
        <v>95</v>
      </c>
      <c r="N42" s="208"/>
      <c r="O42" s="208">
        <v>1047.352007</v>
      </c>
      <c r="P42" s="208">
        <v>8.69</v>
      </c>
      <c r="Q42" s="208">
        <v>6</v>
      </c>
      <c r="R42" s="248">
        <f>+O42/Q42</f>
        <v>174.55866783333332</v>
      </c>
      <c r="S42" s="210"/>
      <c r="T42" s="210">
        <v>10346.421009</v>
      </c>
      <c r="U42" s="210">
        <v>3200.89</v>
      </c>
      <c r="V42" s="210">
        <v>47</v>
      </c>
      <c r="W42" s="250">
        <f>+T42/V42</f>
        <v>220.13661721276594</v>
      </c>
    </row>
    <row r="43" spans="1:23" ht="9" customHeight="1" x14ac:dyDescent="0.15">
      <c r="A43" s="205"/>
      <c r="B43" s="263"/>
      <c r="C43" s="213"/>
      <c r="D43" s="231"/>
      <c r="E43" s="208"/>
      <c r="F43" s="208"/>
      <c r="G43" s="19" t="s">
        <v>274</v>
      </c>
      <c r="H43" s="102" t="s">
        <v>97</v>
      </c>
      <c r="I43" s="129">
        <v>75</v>
      </c>
      <c r="J43" s="208"/>
      <c r="K43" s="208"/>
      <c r="L43" s="208"/>
      <c r="M43" s="208"/>
      <c r="N43" s="208"/>
      <c r="O43" s="208"/>
      <c r="P43" s="208"/>
      <c r="Q43" s="208"/>
      <c r="R43" s="248"/>
      <c r="S43" s="211"/>
      <c r="T43" s="211"/>
      <c r="U43" s="211"/>
      <c r="V43" s="211"/>
      <c r="W43" s="251"/>
    </row>
    <row r="44" spans="1:23" ht="21" customHeight="1" thickBot="1" x14ac:dyDescent="0.2">
      <c r="A44" s="205"/>
      <c r="B44" s="263"/>
      <c r="C44" s="221"/>
      <c r="D44" s="232"/>
      <c r="E44" s="209"/>
      <c r="F44" s="209"/>
      <c r="G44" s="20" t="s">
        <v>273</v>
      </c>
      <c r="H44" s="21" t="s">
        <v>98</v>
      </c>
      <c r="I44" s="130">
        <v>25</v>
      </c>
      <c r="J44" s="209"/>
      <c r="K44" s="209"/>
      <c r="L44" s="209"/>
      <c r="M44" s="209"/>
      <c r="N44" s="209"/>
      <c r="O44" s="209"/>
      <c r="P44" s="209"/>
      <c r="Q44" s="209"/>
      <c r="R44" s="249"/>
      <c r="S44" s="211"/>
      <c r="T44" s="212"/>
      <c r="U44" s="212"/>
      <c r="V44" s="212"/>
      <c r="W44" s="258"/>
    </row>
    <row r="45" spans="1:23" ht="9" customHeight="1" x14ac:dyDescent="0.15">
      <c r="A45" s="205"/>
      <c r="B45" s="263"/>
      <c r="C45" s="233" t="s">
        <v>99</v>
      </c>
      <c r="D45" s="207" t="s">
        <v>91</v>
      </c>
      <c r="E45" s="222" t="s">
        <v>189</v>
      </c>
      <c r="F45" s="207" t="s">
        <v>373</v>
      </c>
      <c r="G45" s="5" t="s">
        <v>43</v>
      </c>
      <c r="H45" s="13"/>
      <c r="I45" s="133"/>
      <c r="J45" s="210" t="s">
        <v>100</v>
      </c>
      <c r="K45" s="210" t="s">
        <v>101</v>
      </c>
      <c r="L45" s="210" t="s">
        <v>101</v>
      </c>
      <c r="M45" s="207" t="s">
        <v>102</v>
      </c>
      <c r="N45" s="210"/>
      <c r="O45" s="210">
        <v>10346.421009</v>
      </c>
      <c r="P45" s="210">
        <v>3200.89</v>
      </c>
      <c r="Q45" s="210">
        <v>47</v>
      </c>
      <c r="R45" s="250">
        <f>+O45/Q45</f>
        <v>220.13661721276594</v>
      </c>
      <c r="S45" s="210" t="s">
        <v>110</v>
      </c>
      <c r="T45" s="210">
        <v>1100.4036799999999</v>
      </c>
      <c r="U45" s="210"/>
      <c r="V45" s="210">
        <v>8</v>
      </c>
      <c r="W45" s="245">
        <f>+T45/V45</f>
        <v>137.55045999999999</v>
      </c>
    </row>
    <row r="46" spans="1:23" ht="9" customHeight="1" x14ac:dyDescent="0.15">
      <c r="A46" s="205"/>
      <c r="B46" s="263"/>
      <c r="C46" s="234"/>
      <c r="D46" s="208"/>
      <c r="E46" s="216"/>
      <c r="F46" s="208"/>
      <c r="G46" s="8" t="s">
        <v>103</v>
      </c>
      <c r="H46" s="11" t="s">
        <v>104</v>
      </c>
      <c r="I46" s="134">
        <v>70</v>
      </c>
      <c r="J46" s="211"/>
      <c r="K46" s="211"/>
      <c r="L46" s="211"/>
      <c r="M46" s="208"/>
      <c r="N46" s="211"/>
      <c r="O46" s="211"/>
      <c r="P46" s="211"/>
      <c r="Q46" s="211"/>
      <c r="R46" s="251"/>
      <c r="S46" s="211"/>
      <c r="T46" s="211"/>
      <c r="U46" s="211"/>
      <c r="V46" s="211"/>
      <c r="W46" s="246"/>
    </row>
    <row r="47" spans="1:23" ht="13.5" customHeight="1" thickBot="1" x14ac:dyDescent="0.2">
      <c r="A47" s="205"/>
      <c r="B47" s="263"/>
      <c r="C47" s="234"/>
      <c r="D47" s="208"/>
      <c r="E47" s="216"/>
      <c r="F47" s="209"/>
      <c r="G47" s="15" t="s">
        <v>274</v>
      </c>
      <c r="H47" s="11" t="s">
        <v>316</v>
      </c>
      <c r="I47" s="134">
        <v>30</v>
      </c>
      <c r="J47" s="211"/>
      <c r="K47" s="211"/>
      <c r="L47" s="211"/>
      <c r="M47" s="208"/>
      <c r="N47" s="211"/>
      <c r="O47" s="211"/>
      <c r="P47" s="211"/>
      <c r="Q47" s="211"/>
      <c r="R47" s="251"/>
      <c r="S47" s="211"/>
      <c r="T47" s="211"/>
      <c r="U47" s="211"/>
      <c r="V47" s="211"/>
      <c r="W47" s="246"/>
    </row>
    <row r="48" spans="1:23" ht="9" customHeight="1" thickBot="1" x14ac:dyDescent="0.2">
      <c r="A48" s="205"/>
      <c r="B48" s="263"/>
      <c r="C48" s="207" t="s">
        <v>105</v>
      </c>
      <c r="D48" s="207" t="s">
        <v>106</v>
      </c>
      <c r="E48" s="207" t="s">
        <v>107</v>
      </c>
      <c r="F48" s="207" t="s">
        <v>384</v>
      </c>
      <c r="G48" s="5" t="s">
        <v>20</v>
      </c>
      <c r="H48" s="13"/>
      <c r="I48" s="133"/>
      <c r="J48" s="210" t="s">
        <v>108</v>
      </c>
      <c r="K48" s="210" t="s">
        <v>109</v>
      </c>
      <c r="L48" s="210" t="s">
        <v>110</v>
      </c>
      <c r="M48" s="207" t="s">
        <v>111</v>
      </c>
      <c r="N48" s="210"/>
      <c r="O48" s="210">
        <v>1100.4036799999999</v>
      </c>
      <c r="P48" s="210"/>
      <c r="Q48" s="210">
        <v>8</v>
      </c>
      <c r="R48" s="245">
        <f>+O48/Q48</f>
        <v>137.55045999999999</v>
      </c>
      <c r="S48" s="212"/>
      <c r="T48" s="212"/>
      <c r="U48" s="212"/>
      <c r="V48" s="212"/>
      <c r="W48" s="247"/>
    </row>
    <row r="49" spans="1:23" ht="9" customHeight="1" x14ac:dyDescent="0.15">
      <c r="A49" s="205"/>
      <c r="B49" s="263"/>
      <c r="C49" s="208"/>
      <c r="D49" s="208"/>
      <c r="E49" s="208"/>
      <c r="F49" s="208"/>
      <c r="G49" s="15" t="s">
        <v>302</v>
      </c>
      <c r="H49" s="11" t="s">
        <v>112</v>
      </c>
      <c r="I49" s="134">
        <v>60</v>
      </c>
      <c r="J49" s="211"/>
      <c r="K49" s="211"/>
      <c r="L49" s="211"/>
      <c r="M49" s="208"/>
      <c r="N49" s="211"/>
      <c r="O49" s="211"/>
      <c r="P49" s="211"/>
      <c r="Q49" s="211"/>
      <c r="R49" s="246"/>
      <c r="S49" s="210" t="s">
        <v>117</v>
      </c>
      <c r="T49" s="210">
        <v>461.186847</v>
      </c>
      <c r="U49" s="210"/>
      <c r="V49" s="210">
        <v>8</v>
      </c>
      <c r="W49" s="245">
        <f>+T49/V49</f>
        <v>57.648355875</v>
      </c>
    </row>
    <row r="50" spans="1:23" ht="9.75" customHeight="1" x14ac:dyDescent="0.15">
      <c r="A50" s="205"/>
      <c r="B50" s="263"/>
      <c r="C50" s="208"/>
      <c r="D50" s="208"/>
      <c r="E50" s="208"/>
      <c r="F50" s="208"/>
      <c r="G50" s="15" t="s">
        <v>113</v>
      </c>
      <c r="H50" s="11" t="s">
        <v>114</v>
      </c>
      <c r="I50" s="134">
        <v>25</v>
      </c>
      <c r="J50" s="211"/>
      <c r="K50" s="211"/>
      <c r="L50" s="211"/>
      <c r="M50" s="208"/>
      <c r="N50" s="211"/>
      <c r="O50" s="211"/>
      <c r="P50" s="211"/>
      <c r="Q50" s="211"/>
      <c r="R50" s="246"/>
      <c r="S50" s="211"/>
      <c r="T50" s="211"/>
      <c r="U50" s="211"/>
      <c r="V50" s="211"/>
      <c r="W50" s="246"/>
    </row>
    <row r="51" spans="1:23" ht="9.75" customHeight="1" thickBot="1" x14ac:dyDescent="0.2">
      <c r="A51" s="205"/>
      <c r="B51" s="263"/>
      <c r="C51" s="209"/>
      <c r="D51" s="209"/>
      <c r="E51" s="209"/>
      <c r="F51" s="209"/>
      <c r="G51" s="17" t="s">
        <v>322</v>
      </c>
      <c r="H51" s="16" t="s">
        <v>115</v>
      </c>
      <c r="I51" s="135">
        <v>15</v>
      </c>
      <c r="J51" s="212"/>
      <c r="K51" s="212"/>
      <c r="L51" s="212"/>
      <c r="M51" s="209"/>
      <c r="N51" s="212"/>
      <c r="O51" s="212"/>
      <c r="P51" s="212"/>
      <c r="Q51" s="212"/>
      <c r="R51" s="247"/>
      <c r="S51" s="211"/>
      <c r="T51" s="212"/>
      <c r="U51" s="212"/>
      <c r="V51" s="212"/>
      <c r="W51" s="247"/>
    </row>
    <row r="52" spans="1:23" ht="9" customHeight="1" x14ac:dyDescent="0.15">
      <c r="A52" s="205"/>
      <c r="B52" s="263"/>
      <c r="C52" s="207" t="s">
        <v>118</v>
      </c>
      <c r="D52" s="207" t="s">
        <v>119</v>
      </c>
      <c r="E52" s="207" t="s">
        <v>190</v>
      </c>
      <c r="F52" s="217" t="s">
        <v>19</v>
      </c>
      <c r="G52" s="52"/>
      <c r="H52" s="101"/>
      <c r="I52" s="22"/>
      <c r="J52" s="210" t="s">
        <v>120</v>
      </c>
      <c r="K52" s="210" t="s">
        <v>121</v>
      </c>
      <c r="L52" s="210" t="s">
        <v>121</v>
      </c>
      <c r="M52" s="207" t="s">
        <v>199</v>
      </c>
      <c r="N52" s="210"/>
      <c r="O52" s="210">
        <v>1302.2191230000001</v>
      </c>
      <c r="P52" s="210">
        <v>3647.63</v>
      </c>
      <c r="Q52" s="210">
        <v>10</v>
      </c>
      <c r="R52" s="245">
        <f>+O52/Q52</f>
        <v>130.22191230000001</v>
      </c>
      <c r="S52" s="210" t="s">
        <v>121</v>
      </c>
      <c r="T52" s="210">
        <v>1302.2191230000001</v>
      </c>
      <c r="U52" s="210">
        <v>3647.63</v>
      </c>
      <c r="V52" s="210">
        <v>10</v>
      </c>
      <c r="W52" s="245">
        <f>+T52/V52</f>
        <v>130.22191230000001</v>
      </c>
    </row>
    <row r="53" spans="1:23" ht="9" customHeight="1" x14ac:dyDescent="0.15">
      <c r="A53" s="205"/>
      <c r="B53" s="263"/>
      <c r="C53" s="208"/>
      <c r="D53" s="208"/>
      <c r="E53" s="208"/>
      <c r="F53" s="218"/>
      <c r="G53" s="15"/>
      <c r="H53" s="242" t="s">
        <v>261</v>
      </c>
      <c r="I53" s="23">
        <v>70</v>
      </c>
      <c r="J53" s="211"/>
      <c r="K53" s="211"/>
      <c r="L53" s="211"/>
      <c r="M53" s="208"/>
      <c r="N53" s="211"/>
      <c r="O53" s="211"/>
      <c r="P53" s="211"/>
      <c r="Q53" s="211"/>
      <c r="R53" s="246"/>
      <c r="S53" s="211"/>
      <c r="T53" s="211"/>
      <c r="U53" s="211"/>
      <c r="V53" s="211"/>
      <c r="W53" s="246"/>
    </row>
    <row r="54" spans="1:23" ht="9" customHeight="1" x14ac:dyDescent="0.15">
      <c r="A54" s="205"/>
      <c r="B54" s="263"/>
      <c r="C54" s="208"/>
      <c r="D54" s="208"/>
      <c r="E54" s="208"/>
      <c r="F54" s="218"/>
      <c r="G54" s="15"/>
      <c r="H54" s="242"/>
      <c r="I54" s="23">
        <v>20</v>
      </c>
      <c r="J54" s="211"/>
      <c r="K54" s="211"/>
      <c r="L54" s="211"/>
      <c r="M54" s="208"/>
      <c r="N54" s="211"/>
      <c r="O54" s="211"/>
      <c r="P54" s="211"/>
      <c r="Q54" s="211"/>
      <c r="R54" s="246"/>
      <c r="S54" s="211"/>
      <c r="T54" s="211"/>
      <c r="U54" s="211"/>
      <c r="V54" s="211"/>
      <c r="W54" s="246"/>
    </row>
    <row r="55" spans="1:23" ht="9.75" customHeight="1" thickBot="1" x14ac:dyDescent="0.2">
      <c r="A55" s="205"/>
      <c r="B55" s="263"/>
      <c r="C55" s="209"/>
      <c r="D55" s="208"/>
      <c r="E55" s="208"/>
      <c r="F55" s="219"/>
      <c r="G55" s="17"/>
      <c r="H55" s="98"/>
      <c r="I55" s="23">
        <v>10</v>
      </c>
      <c r="J55" s="212"/>
      <c r="K55" s="212"/>
      <c r="L55" s="212"/>
      <c r="M55" s="209"/>
      <c r="N55" s="212"/>
      <c r="O55" s="212"/>
      <c r="P55" s="212"/>
      <c r="Q55" s="212"/>
      <c r="R55" s="247"/>
      <c r="S55" s="212"/>
      <c r="T55" s="212"/>
      <c r="U55" s="212"/>
      <c r="V55" s="212"/>
      <c r="W55" s="247"/>
    </row>
    <row r="56" spans="1:23" ht="9.75" customHeight="1" x14ac:dyDescent="0.15">
      <c r="A56" s="205"/>
      <c r="B56" s="263"/>
      <c r="C56" s="207" t="s">
        <v>124</v>
      </c>
      <c r="D56" s="207" t="s">
        <v>363</v>
      </c>
      <c r="E56" s="207" t="s">
        <v>389</v>
      </c>
      <c r="F56" s="207" t="s">
        <v>385</v>
      </c>
      <c r="G56" s="10" t="s">
        <v>20</v>
      </c>
      <c r="H56" s="127"/>
      <c r="I56" s="134"/>
      <c r="J56" s="211" t="s">
        <v>135</v>
      </c>
      <c r="K56" s="213" t="s">
        <v>136</v>
      </c>
      <c r="L56" s="211" t="s">
        <v>137</v>
      </c>
      <c r="M56" s="208" t="s">
        <v>138</v>
      </c>
      <c r="N56" s="211"/>
      <c r="O56" s="252">
        <v>8819.9069500000005</v>
      </c>
      <c r="P56" s="252">
        <v>2996.16</v>
      </c>
      <c r="Q56" s="255">
        <v>49</v>
      </c>
      <c r="R56" s="245">
        <f>+O56/Q56</f>
        <v>179.99810102040817</v>
      </c>
      <c r="S56" s="210" t="s">
        <v>129</v>
      </c>
      <c r="T56" s="210">
        <v>4750.2129249999998</v>
      </c>
      <c r="U56" s="210">
        <v>10650.75</v>
      </c>
      <c r="V56" s="210">
        <v>78</v>
      </c>
      <c r="W56" s="245">
        <f>8242/V56</f>
        <v>105.66666666666667</v>
      </c>
    </row>
    <row r="57" spans="1:23" ht="9" customHeight="1" x14ac:dyDescent="0.15">
      <c r="A57" s="205"/>
      <c r="B57" s="263"/>
      <c r="C57" s="208"/>
      <c r="D57" s="208"/>
      <c r="E57" s="208"/>
      <c r="F57" s="208"/>
      <c r="G57" s="15" t="s">
        <v>276</v>
      </c>
      <c r="H57" s="126" t="s">
        <v>292</v>
      </c>
      <c r="I57" s="134">
        <v>55</v>
      </c>
      <c r="J57" s="211"/>
      <c r="K57" s="211"/>
      <c r="L57" s="211"/>
      <c r="M57" s="208"/>
      <c r="N57" s="211"/>
      <c r="O57" s="253"/>
      <c r="P57" s="253"/>
      <c r="Q57" s="256"/>
      <c r="R57" s="246"/>
      <c r="S57" s="211"/>
      <c r="T57" s="211"/>
      <c r="U57" s="211"/>
      <c r="V57" s="211"/>
      <c r="W57" s="246"/>
    </row>
    <row r="58" spans="1:23" ht="9" customHeight="1" thickBot="1" x14ac:dyDescent="0.2">
      <c r="A58" s="205"/>
      <c r="B58" s="263"/>
      <c r="C58" s="208"/>
      <c r="D58" s="208"/>
      <c r="E58" s="208"/>
      <c r="F58" s="208"/>
      <c r="G58" s="15" t="s">
        <v>270</v>
      </c>
      <c r="H58" s="126" t="s">
        <v>139</v>
      </c>
      <c r="I58" s="134">
        <v>25</v>
      </c>
      <c r="J58" s="211"/>
      <c r="K58" s="211"/>
      <c r="L58" s="211"/>
      <c r="M58" s="208"/>
      <c r="N58" s="211"/>
      <c r="O58" s="253"/>
      <c r="P58" s="253"/>
      <c r="Q58" s="256"/>
      <c r="R58" s="246"/>
      <c r="S58" s="212"/>
      <c r="T58" s="212"/>
      <c r="U58" s="211"/>
      <c r="V58" s="211"/>
      <c r="W58" s="246"/>
    </row>
    <row r="59" spans="1:23" ht="16.5" customHeight="1" thickBot="1" x14ac:dyDescent="0.2">
      <c r="A59" s="205"/>
      <c r="B59" s="263"/>
      <c r="C59" s="208"/>
      <c r="D59" s="208"/>
      <c r="E59" s="208"/>
      <c r="F59" s="208"/>
      <c r="G59" s="15" t="s">
        <v>317</v>
      </c>
      <c r="H59" s="128" t="s">
        <v>140</v>
      </c>
      <c r="I59" s="134">
        <v>20</v>
      </c>
      <c r="J59" s="211"/>
      <c r="K59" s="211"/>
      <c r="L59" s="211"/>
      <c r="M59" s="208"/>
      <c r="N59" s="211"/>
      <c r="O59" s="254"/>
      <c r="P59" s="254"/>
      <c r="Q59" s="257"/>
      <c r="R59" s="247"/>
      <c r="S59" s="210" t="s">
        <v>131</v>
      </c>
      <c r="T59" s="210">
        <v>3492.6308979999999</v>
      </c>
      <c r="U59" s="211"/>
      <c r="V59" s="211"/>
      <c r="W59" s="246"/>
    </row>
    <row r="60" spans="1:23" ht="9" customHeight="1" thickBot="1" x14ac:dyDescent="0.2">
      <c r="A60" s="205"/>
      <c r="B60" s="263"/>
      <c r="C60" s="208"/>
      <c r="D60" s="207" t="s">
        <v>125</v>
      </c>
      <c r="E60" s="207" t="s">
        <v>390</v>
      </c>
      <c r="F60" s="207" t="s">
        <v>395</v>
      </c>
      <c r="G60" s="5" t="s">
        <v>20</v>
      </c>
      <c r="H60" s="13"/>
      <c r="I60" s="133"/>
      <c r="J60" s="210" t="s">
        <v>127</v>
      </c>
      <c r="K60" s="220" t="s">
        <v>128</v>
      </c>
      <c r="L60" s="210" t="s">
        <v>129</v>
      </c>
      <c r="M60" s="207" t="s">
        <v>187</v>
      </c>
      <c r="N60" s="210"/>
      <c r="O60" s="210">
        <v>4750.2129249999998</v>
      </c>
      <c r="P60" s="210">
        <v>10650.75</v>
      </c>
      <c r="Q60" s="210">
        <v>78</v>
      </c>
      <c r="R60" s="245">
        <f>8242/Q60</f>
        <v>105.66666666666667</v>
      </c>
      <c r="S60" s="211"/>
      <c r="T60" s="212"/>
      <c r="U60" s="212"/>
      <c r="V60" s="212"/>
      <c r="W60" s="247"/>
    </row>
    <row r="61" spans="1:23" ht="9" customHeight="1" x14ac:dyDescent="0.15">
      <c r="A61" s="205"/>
      <c r="B61" s="263"/>
      <c r="C61" s="208"/>
      <c r="D61" s="208"/>
      <c r="E61" s="208"/>
      <c r="F61" s="208"/>
      <c r="G61" s="8" t="s">
        <v>74</v>
      </c>
      <c r="H61" s="11" t="s">
        <v>130</v>
      </c>
      <c r="I61" s="134">
        <v>40</v>
      </c>
      <c r="J61" s="211"/>
      <c r="K61" s="213"/>
      <c r="L61" s="211"/>
      <c r="M61" s="208"/>
      <c r="N61" s="211"/>
      <c r="O61" s="211"/>
      <c r="P61" s="211"/>
      <c r="Q61" s="211"/>
      <c r="R61" s="246"/>
      <c r="S61" s="210" t="s">
        <v>133</v>
      </c>
      <c r="T61" s="210">
        <v>8352.2539039999992</v>
      </c>
      <c r="U61" s="210">
        <v>1604.27</v>
      </c>
      <c r="V61" s="210">
        <v>66</v>
      </c>
      <c r="W61" s="245">
        <f>+T61/V61</f>
        <v>126.54930157575757</v>
      </c>
    </row>
    <row r="62" spans="1:23" ht="9.75" customHeight="1" thickBot="1" x14ac:dyDescent="0.2">
      <c r="A62" s="205"/>
      <c r="B62" s="263"/>
      <c r="C62" s="208"/>
      <c r="D62" s="208"/>
      <c r="E62" s="208"/>
      <c r="F62" s="208"/>
      <c r="G62" s="15" t="s">
        <v>366</v>
      </c>
      <c r="H62" s="11" t="s">
        <v>311</v>
      </c>
      <c r="I62" s="134">
        <v>35</v>
      </c>
      <c r="J62" s="212"/>
      <c r="K62" s="221"/>
      <c r="L62" s="212"/>
      <c r="M62" s="209"/>
      <c r="N62" s="212"/>
      <c r="O62" s="212"/>
      <c r="P62" s="211"/>
      <c r="Q62" s="211"/>
      <c r="R62" s="246"/>
      <c r="S62" s="211"/>
      <c r="T62" s="211"/>
      <c r="U62" s="211"/>
      <c r="V62" s="211"/>
      <c r="W62" s="246"/>
    </row>
    <row r="63" spans="1:23" ht="9" customHeight="1" thickBot="1" x14ac:dyDescent="0.2">
      <c r="A63" s="205"/>
      <c r="B63" s="263"/>
      <c r="C63" s="208"/>
      <c r="D63" s="208"/>
      <c r="E63" s="208"/>
      <c r="F63" s="208"/>
      <c r="G63" s="15" t="s">
        <v>313</v>
      </c>
      <c r="H63" s="11" t="s">
        <v>132</v>
      </c>
      <c r="I63" s="134">
        <v>15</v>
      </c>
      <c r="J63" s="259" t="s">
        <v>127</v>
      </c>
      <c r="K63" s="210" t="s">
        <v>131</v>
      </c>
      <c r="L63" s="210" t="s">
        <v>131</v>
      </c>
      <c r="M63" s="207" t="s">
        <v>200</v>
      </c>
      <c r="N63" s="210"/>
      <c r="O63" s="210">
        <v>3492.6308979999999</v>
      </c>
      <c r="P63" s="211"/>
      <c r="Q63" s="211"/>
      <c r="R63" s="246"/>
      <c r="S63" s="212"/>
      <c r="T63" s="212"/>
      <c r="U63" s="212"/>
      <c r="V63" s="212"/>
      <c r="W63" s="247"/>
    </row>
    <row r="64" spans="1:23" ht="15.75" customHeight="1" thickBot="1" x14ac:dyDescent="0.2">
      <c r="A64" s="205"/>
      <c r="B64" s="263"/>
      <c r="C64" s="208"/>
      <c r="D64" s="208"/>
      <c r="E64" s="208"/>
      <c r="F64" s="208"/>
      <c r="G64" s="15" t="s">
        <v>314</v>
      </c>
      <c r="H64" s="11" t="s">
        <v>312</v>
      </c>
      <c r="I64" s="134">
        <v>10</v>
      </c>
      <c r="J64" s="237"/>
      <c r="K64" s="211"/>
      <c r="L64" s="211"/>
      <c r="M64" s="208"/>
      <c r="N64" s="211"/>
      <c r="O64" s="211"/>
      <c r="P64" s="212"/>
      <c r="Q64" s="212"/>
      <c r="R64" s="247"/>
      <c r="S64" s="211" t="s">
        <v>137</v>
      </c>
      <c r="T64" s="210">
        <v>8819.9069500000005</v>
      </c>
      <c r="U64" s="210">
        <v>2996.16</v>
      </c>
      <c r="V64" s="210">
        <v>49</v>
      </c>
      <c r="W64" s="250">
        <f>+T64/V64</f>
        <v>179.99810102040817</v>
      </c>
    </row>
    <row r="65" spans="1:23" ht="15" customHeight="1" x14ac:dyDescent="0.15">
      <c r="A65" s="205"/>
      <c r="B65" s="263"/>
      <c r="C65" s="208"/>
      <c r="D65" s="207" t="s">
        <v>119</v>
      </c>
      <c r="E65" s="207" t="s">
        <v>126</v>
      </c>
      <c r="F65" s="207" t="s">
        <v>396</v>
      </c>
      <c r="G65" s="5" t="s">
        <v>20</v>
      </c>
      <c r="H65" s="13"/>
      <c r="I65" s="133"/>
      <c r="J65" s="259"/>
      <c r="K65" s="210"/>
      <c r="L65" s="210" t="s">
        <v>133</v>
      </c>
      <c r="M65" s="220" t="s">
        <v>201</v>
      </c>
      <c r="N65" s="210"/>
      <c r="O65" s="210">
        <v>8352.2539039999992</v>
      </c>
      <c r="P65" s="210">
        <v>1604.27</v>
      </c>
      <c r="Q65" s="210">
        <v>66</v>
      </c>
      <c r="R65" s="245">
        <f>+O65/Q65</f>
        <v>126.54930157575757</v>
      </c>
      <c r="S65" s="211"/>
      <c r="T65" s="211"/>
      <c r="U65" s="211"/>
      <c r="V65" s="211"/>
      <c r="W65" s="251"/>
    </row>
    <row r="66" spans="1:23" ht="15" customHeight="1" x14ac:dyDescent="0.15">
      <c r="A66" s="205"/>
      <c r="B66" s="263"/>
      <c r="C66" s="208"/>
      <c r="D66" s="208"/>
      <c r="E66" s="208"/>
      <c r="F66" s="208"/>
      <c r="G66" s="15" t="s">
        <v>272</v>
      </c>
      <c r="H66" s="11" t="s">
        <v>291</v>
      </c>
      <c r="I66" s="134">
        <v>55</v>
      </c>
      <c r="J66" s="237"/>
      <c r="K66" s="211"/>
      <c r="L66" s="211"/>
      <c r="M66" s="213"/>
      <c r="N66" s="211"/>
      <c r="O66" s="211"/>
      <c r="P66" s="211"/>
      <c r="Q66" s="211"/>
      <c r="R66" s="246"/>
      <c r="S66" s="211"/>
      <c r="T66" s="211"/>
      <c r="U66" s="211"/>
      <c r="V66" s="211"/>
      <c r="W66" s="251"/>
    </row>
    <row r="67" spans="1:23" ht="15.75" customHeight="1" thickBot="1" x14ac:dyDescent="0.2">
      <c r="A67" s="205"/>
      <c r="B67" s="263"/>
      <c r="C67" s="209"/>
      <c r="D67" s="209"/>
      <c r="E67" s="209"/>
      <c r="F67" s="209"/>
      <c r="G67" s="17" t="s">
        <v>269</v>
      </c>
      <c r="H67" s="16" t="s">
        <v>122</v>
      </c>
      <c r="I67" s="135">
        <v>45</v>
      </c>
      <c r="J67" s="238"/>
      <c r="K67" s="212"/>
      <c r="L67" s="212"/>
      <c r="M67" s="221"/>
      <c r="N67" s="212"/>
      <c r="O67" s="212"/>
      <c r="P67" s="212"/>
      <c r="Q67" s="212"/>
      <c r="R67" s="247"/>
      <c r="S67" s="211"/>
      <c r="T67" s="212"/>
      <c r="U67" s="212"/>
      <c r="V67" s="212"/>
      <c r="W67" s="258"/>
    </row>
    <row r="68" spans="1:23" ht="9" customHeight="1" x14ac:dyDescent="0.15">
      <c r="A68" s="205"/>
      <c r="B68" s="263"/>
      <c r="C68" s="207" t="s">
        <v>142</v>
      </c>
      <c r="D68" s="207" t="s">
        <v>134</v>
      </c>
      <c r="E68" s="207" t="s">
        <v>388</v>
      </c>
      <c r="F68" s="207" t="s">
        <v>397</v>
      </c>
      <c r="G68" s="5" t="s">
        <v>20</v>
      </c>
      <c r="H68" s="13"/>
      <c r="I68" s="133"/>
      <c r="J68" s="210" t="s">
        <v>143</v>
      </c>
      <c r="K68" s="210" t="s">
        <v>144</v>
      </c>
      <c r="L68" s="210" t="s">
        <v>144</v>
      </c>
      <c r="M68" s="207" t="s">
        <v>145</v>
      </c>
      <c r="N68" s="210"/>
      <c r="O68" s="210">
        <v>16400.495426000001</v>
      </c>
      <c r="P68" s="210">
        <v>11120.39</v>
      </c>
      <c r="Q68" s="210">
        <v>146</v>
      </c>
      <c r="R68" s="245">
        <f>+O68/Q68</f>
        <v>112.33216045205481</v>
      </c>
      <c r="S68" s="210" t="s">
        <v>144</v>
      </c>
      <c r="T68" s="210">
        <v>16400.495426000001</v>
      </c>
      <c r="U68" s="210">
        <v>11120.39</v>
      </c>
      <c r="V68" s="210">
        <v>146</v>
      </c>
      <c r="W68" s="245">
        <f>+T68/V68</f>
        <v>112.33216045205481</v>
      </c>
    </row>
    <row r="69" spans="1:23" ht="9.75" customHeight="1" x14ac:dyDescent="0.15">
      <c r="A69" s="205"/>
      <c r="B69" s="263"/>
      <c r="C69" s="208"/>
      <c r="D69" s="208"/>
      <c r="E69" s="208"/>
      <c r="F69" s="208"/>
      <c r="G69" s="8" t="s">
        <v>285</v>
      </c>
      <c r="H69" s="12" t="s">
        <v>146</v>
      </c>
      <c r="I69" s="134">
        <v>45</v>
      </c>
      <c r="J69" s="211"/>
      <c r="K69" s="211"/>
      <c r="L69" s="211"/>
      <c r="M69" s="208"/>
      <c r="N69" s="211"/>
      <c r="O69" s="211"/>
      <c r="P69" s="211"/>
      <c r="Q69" s="211"/>
      <c r="R69" s="246"/>
      <c r="S69" s="211"/>
      <c r="T69" s="211"/>
      <c r="U69" s="211"/>
      <c r="V69" s="211"/>
      <c r="W69" s="246"/>
    </row>
    <row r="70" spans="1:23" ht="9" customHeight="1" x14ac:dyDescent="0.15">
      <c r="A70" s="205"/>
      <c r="B70" s="263"/>
      <c r="C70" s="208"/>
      <c r="D70" s="208"/>
      <c r="E70" s="208"/>
      <c r="F70" s="208"/>
      <c r="G70" s="24" t="s">
        <v>198</v>
      </c>
      <c r="H70" s="12" t="s">
        <v>147</v>
      </c>
      <c r="I70" s="134">
        <v>30</v>
      </c>
      <c r="J70" s="211"/>
      <c r="K70" s="211"/>
      <c r="L70" s="211"/>
      <c r="M70" s="208"/>
      <c r="N70" s="211"/>
      <c r="O70" s="211"/>
      <c r="P70" s="211"/>
      <c r="Q70" s="211"/>
      <c r="R70" s="246"/>
      <c r="S70" s="211"/>
      <c r="T70" s="211"/>
      <c r="U70" s="211"/>
      <c r="V70" s="211"/>
      <c r="W70" s="246"/>
    </row>
    <row r="71" spans="1:23" ht="9" customHeight="1" x14ac:dyDescent="0.15">
      <c r="A71" s="205"/>
      <c r="B71" s="263"/>
      <c r="C71" s="208"/>
      <c r="D71" s="208"/>
      <c r="E71" s="208"/>
      <c r="F71" s="208"/>
      <c r="G71" s="8" t="s">
        <v>276</v>
      </c>
      <c r="H71" s="11" t="s">
        <v>148</v>
      </c>
      <c r="I71" s="134">
        <v>15</v>
      </c>
      <c r="J71" s="211"/>
      <c r="K71" s="211"/>
      <c r="L71" s="211"/>
      <c r="M71" s="208"/>
      <c r="N71" s="211"/>
      <c r="O71" s="211"/>
      <c r="P71" s="211"/>
      <c r="Q71" s="211"/>
      <c r="R71" s="246"/>
      <c r="S71" s="211"/>
      <c r="T71" s="211"/>
      <c r="U71" s="211"/>
      <c r="V71" s="211"/>
      <c r="W71" s="246"/>
    </row>
    <row r="72" spans="1:23" ht="9.75" customHeight="1" thickBot="1" x14ac:dyDescent="0.2">
      <c r="A72" s="206"/>
      <c r="B72" s="264"/>
      <c r="C72" s="209"/>
      <c r="D72" s="209"/>
      <c r="E72" s="208"/>
      <c r="F72" s="209"/>
      <c r="G72" s="8" t="s">
        <v>149</v>
      </c>
      <c r="H72" s="16" t="s">
        <v>150</v>
      </c>
      <c r="I72" s="135">
        <v>10</v>
      </c>
      <c r="J72" s="212"/>
      <c r="K72" s="212"/>
      <c r="L72" s="212"/>
      <c r="M72" s="209"/>
      <c r="N72" s="212"/>
      <c r="O72" s="212"/>
      <c r="P72" s="212"/>
      <c r="Q72" s="212"/>
      <c r="R72" s="247"/>
      <c r="S72" s="212"/>
      <c r="T72" s="212"/>
      <c r="U72" s="212"/>
      <c r="V72" s="212"/>
      <c r="W72" s="247"/>
    </row>
    <row r="73" spans="1:23" ht="9" customHeight="1" x14ac:dyDescent="0.15">
      <c r="A73" s="204" t="s">
        <v>382</v>
      </c>
      <c r="B73" s="262" t="s">
        <v>15</v>
      </c>
      <c r="C73" s="207" t="s">
        <v>151</v>
      </c>
      <c r="D73" s="207" t="s">
        <v>364</v>
      </c>
      <c r="E73" s="220" t="s">
        <v>153</v>
      </c>
      <c r="F73" s="222" t="s">
        <v>398</v>
      </c>
      <c r="G73" s="5" t="s">
        <v>20</v>
      </c>
      <c r="H73" s="52"/>
      <c r="I73" s="103"/>
      <c r="J73" s="210" t="s">
        <v>163</v>
      </c>
      <c r="K73" s="220" t="s">
        <v>164</v>
      </c>
      <c r="L73" s="210" t="s">
        <v>165</v>
      </c>
      <c r="M73" s="207" t="s">
        <v>156</v>
      </c>
      <c r="N73" s="210"/>
      <c r="O73" s="210">
        <v>4623.6272159999999</v>
      </c>
      <c r="P73" s="210">
        <v>2317.42</v>
      </c>
      <c r="Q73" s="210">
        <v>37</v>
      </c>
      <c r="R73" s="245">
        <f>+O73/Q73</f>
        <v>124.96289772972973</v>
      </c>
      <c r="S73" s="210" t="s">
        <v>155</v>
      </c>
      <c r="T73" s="210">
        <v>3815.5602009999998</v>
      </c>
      <c r="U73" s="210">
        <v>1980.91</v>
      </c>
      <c r="V73" s="210">
        <v>24</v>
      </c>
      <c r="W73" s="245">
        <f>+T73/V73</f>
        <v>158.98167504166665</v>
      </c>
    </row>
    <row r="74" spans="1:23" ht="9" customHeight="1" x14ac:dyDescent="0.15">
      <c r="A74" s="205"/>
      <c r="B74" s="263"/>
      <c r="C74" s="208"/>
      <c r="D74" s="208"/>
      <c r="E74" s="213"/>
      <c r="F74" s="216"/>
      <c r="G74" s="15" t="s">
        <v>274</v>
      </c>
      <c r="H74" s="124" t="s">
        <v>321</v>
      </c>
      <c r="I74" s="139">
        <v>55</v>
      </c>
      <c r="J74" s="211"/>
      <c r="K74" s="211"/>
      <c r="L74" s="211"/>
      <c r="M74" s="208"/>
      <c r="N74" s="211"/>
      <c r="O74" s="211"/>
      <c r="P74" s="211"/>
      <c r="Q74" s="211"/>
      <c r="R74" s="246"/>
      <c r="S74" s="211"/>
      <c r="T74" s="211"/>
      <c r="U74" s="211"/>
      <c r="V74" s="211"/>
      <c r="W74" s="246"/>
    </row>
    <row r="75" spans="1:23" ht="15" customHeight="1" thickBot="1" x14ac:dyDescent="0.2">
      <c r="A75" s="205"/>
      <c r="B75" s="263"/>
      <c r="C75" s="208"/>
      <c r="D75" s="208"/>
      <c r="E75" s="213"/>
      <c r="F75" s="216"/>
      <c r="G75" s="15" t="s">
        <v>318</v>
      </c>
      <c r="H75" s="124" t="s">
        <v>166</v>
      </c>
      <c r="I75" s="139">
        <v>30</v>
      </c>
      <c r="J75" s="211"/>
      <c r="K75" s="211"/>
      <c r="L75" s="211"/>
      <c r="M75" s="208"/>
      <c r="N75" s="211"/>
      <c r="O75" s="211"/>
      <c r="P75" s="211"/>
      <c r="Q75" s="211"/>
      <c r="R75" s="246"/>
      <c r="S75" s="212"/>
      <c r="T75" s="212"/>
      <c r="U75" s="212"/>
      <c r="V75" s="212"/>
      <c r="W75" s="247"/>
    </row>
    <row r="76" spans="1:23" ht="9" customHeight="1" thickBot="1" x14ac:dyDescent="0.2">
      <c r="A76" s="205"/>
      <c r="B76" s="263"/>
      <c r="C76" s="208"/>
      <c r="D76" s="208"/>
      <c r="E76" s="213"/>
      <c r="F76" s="216"/>
      <c r="G76" s="17" t="s">
        <v>284</v>
      </c>
      <c r="H76" s="125" t="s">
        <v>319</v>
      </c>
      <c r="I76" s="139">
        <v>15</v>
      </c>
      <c r="J76" s="211"/>
      <c r="K76" s="211"/>
      <c r="L76" s="211"/>
      <c r="M76" s="208"/>
      <c r="N76" s="211"/>
      <c r="O76" s="211"/>
      <c r="P76" s="211"/>
      <c r="Q76" s="211"/>
      <c r="R76" s="246"/>
      <c r="S76" s="210" t="s">
        <v>162</v>
      </c>
      <c r="T76" s="210">
        <v>380.47092300000003</v>
      </c>
      <c r="U76" s="210">
        <v>432.9</v>
      </c>
      <c r="V76" s="210">
        <v>5</v>
      </c>
      <c r="W76" s="250">
        <f>+T76/V76</f>
        <v>76.094184600000006</v>
      </c>
    </row>
    <row r="77" spans="1:23" ht="9" customHeight="1" x14ac:dyDescent="0.15">
      <c r="A77" s="205"/>
      <c r="B77" s="263"/>
      <c r="C77" s="208"/>
      <c r="D77" s="207" t="s">
        <v>152</v>
      </c>
      <c r="E77" s="207" t="s">
        <v>387</v>
      </c>
      <c r="F77" s="207" t="s">
        <v>375</v>
      </c>
      <c r="G77" s="94" t="s">
        <v>43</v>
      </c>
      <c r="H77" s="11"/>
      <c r="I77" s="133"/>
      <c r="J77" s="210" t="s">
        <v>154</v>
      </c>
      <c r="K77" s="210" t="s">
        <v>155</v>
      </c>
      <c r="L77" s="210" t="s">
        <v>155</v>
      </c>
      <c r="M77" s="208" t="s">
        <v>156</v>
      </c>
      <c r="N77" s="210"/>
      <c r="O77" s="210">
        <v>3815.5602009999998</v>
      </c>
      <c r="P77" s="210">
        <v>1980.91</v>
      </c>
      <c r="Q77" s="210">
        <v>24</v>
      </c>
      <c r="R77" s="245">
        <f>+O77/Q77</f>
        <v>158.98167504166665</v>
      </c>
      <c r="S77" s="211"/>
      <c r="T77" s="211"/>
      <c r="U77" s="211"/>
      <c r="V77" s="211"/>
      <c r="W77" s="251"/>
    </row>
    <row r="78" spans="1:23" ht="9" customHeight="1" thickBot="1" x14ac:dyDescent="0.2">
      <c r="A78" s="205"/>
      <c r="B78" s="263"/>
      <c r="C78" s="208"/>
      <c r="D78" s="208"/>
      <c r="E78" s="208"/>
      <c r="F78" s="208"/>
      <c r="G78" s="15" t="s">
        <v>264</v>
      </c>
      <c r="H78" s="11" t="s">
        <v>157</v>
      </c>
      <c r="I78" s="134">
        <v>70</v>
      </c>
      <c r="J78" s="211"/>
      <c r="K78" s="211"/>
      <c r="L78" s="211"/>
      <c r="M78" s="208"/>
      <c r="N78" s="211"/>
      <c r="O78" s="211"/>
      <c r="P78" s="211"/>
      <c r="Q78" s="211"/>
      <c r="R78" s="246"/>
      <c r="S78" s="212"/>
      <c r="T78" s="212"/>
      <c r="U78" s="212"/>
      <c r="V78" s="212"/>
      <c r="W78" s="258"/>
    </row>
    <row r="79" spans="1:23" ht="9.75" customHeight="1" thickBot="1" x14ac:dyDescent="0.2">
      <c r="A79" s="205"/>
      <c r="B79" s="263"/>
      <c r="C79" s="208"/>
      <c r="D79" s="208"/>
      <c r="E79" s="208"/>
      <c r="F79" s="209"/>
      <c r="G79" s="17" t="s">
        <v>282</v>
      </c>
      <c r="H79" s="11" t="s">
        <v>158</v>
      </c>
      <c r="I79" s="135">
        <v>30</v>
      </c>
      <c r="J79" s="212"/>
      <c r="K79" s="212"/>
      <c r="L79" s="212"/>
      <c r="M79" s="208"/>
      <c r="N79" s="212"/>
      <c r="O79" s="212"/>
      <c r="P79" s="212"/>
      <c r="Q79" s="212"/>
      <c r="R79" s="247"/>
      <c r="S79" s="210" t="s">
        <v>165</v>
      </c>
      <c r="T79" s="210">
        <v>4623.6272159999999</v>
      </c>
      <c r="U79" s="210">
        <v>2317.42</v>
      </c>
      <c r="V79" s="210">
        <v>37</v>
      </c>
      <c r="W79" s="245">
        <f>+T79/V79</f>
        <v>124.96289772972973</v>
      </c>
    </row>
    <row r="80" spans="1:23" ht="9" customHeight="1" x14ac:dyDescent="0.15">
      <c r="A80" s="205"/>
      <c r="B80" s="263"/>
      <c r="C80" s="208"/>
      <c r="D80" s="207" t="s">
        <v>159</v>
      </c>
      <c r="E80" s="207" t="s">
        <v>191</v>
      </c>
      <c r="F80" s="217" t="s">
        <v>19</v>
      </c>
      <c r="G80" s="86"/>
      <c r="H80" s="26"/>
      <c r="I80" s="22"/>
      <c r="J80" s="210" t="s">
        <v>160</v>
      </c>
      <c r="K80" s="210" t="s">
        <v>161</v>
      </c>
      <c r="L80" s="210" t="s">
        <v>162</v>
      </c>
      <c r="M80" s="207" t="s">
        <v>156</v>
      </c>
      <c r="N80" s="210"/>
      <c r="O80" s="210">
        <v>380.47092300000003</v>
      </c>
      <c r="P80" s="210">
        <v>432.9</v>
      </c>
      <c r="Q80" s="210">
        <v>5</v>
      </c>
      <c r="R80" s="250">
        <f>+O80/Q80</f>
        <v>76.094184600000006</v>
      </c>
      <c r="S80" s="211"/>
      <c r="T80" s="211"/>
      <c r="U80" s="211"/>
      <c r="V80" s="211"/>
      <c r="W80" s="246"/>
    </row>
    <row r="81" spans="1:23" ht="9" customHeight="1" x14ac:dyDescent="0.15">
      <c r="A81" s="205"/>
      <c r="B81" s="263"/>
      <c r="C81" s="208"/>
      <c r="D81" s="208"/>
      <c r="E81" s="208"/>
      <c r="F81" s="218"/>
      <c r="G81" s="86"/>
      <c r="H81" s="98"/>
      <c r="I81" s="23"/>
      <c r="J81" s="211"/>
      <c r="K81" s="211"/>
      <c r="L81" s="211"/>
      <c r="M81" s="208"/>
      <c r="N81" s="211"/>
      <c r="O81" s="211"/>
      <c r="P81" s="211"/>
      <c r="Q81" s="211"/>
      <c r="R81" s="251"/>
      <c r="S81" s="211"/>
      <c r="T81" s="211"/>
      <c r="U81" s="211"/>
      <c r="V81" s="211"/>
      <c r="W81" s="246"/>
    </row>
    <row r="82" spans="1:23" ht="9.75" customHeight="1" thickBot="1" x14ac:dyDescent="0.2">
      <c r="A82" s="205"/>
      <c r="B82" s="263"/>
      <c r="C82" s="209"/>
      <c r="D82" s="209"/>
      <c r="E82" s="209"/>
      <c r="F82" s="218"/>
      <c r="G82" s="86"/>
      <c r="H82" s="98"/>
      <c r="I82" s="23"/>
      <c r="J82" s="211"/>
      <c r="K82" s="211"/>
      <c r="L82" s="212"/>
      <c r="M82" s="208"/>
      <c r="N82" s="212"/>
      <c r="O82" s="212"/>
      <c r="P82" s="212"/>
      <c r="Q82" s="212"/>
      <c r="R82" s="258"/>
      <c r="S82" s="211"/>
      <c r="T82" s="212"/>
      <c r="U82" s="212"/>
      <c r="V82" s="212"/>
      <c r="W82" s="247"/>
    </row>
    <row r="83" spans="1:23" ht="9" customHeight="1" x14ac:dyDescent="0.15">
      <c r="A83" s="205"/>
      <c r="B83" s="263"/>
      <c r="C83" s="207" t="s">
        <v>167</v>
      </c>
      <c r="D83" s="208" t="s">
        <v>365</v>
      </c>
      <c r="E83" s="216" t="s">
        <v>387</v>
      </c>
      <c r="F83" s="207" t="s">
        <v>386</v>
      </c>
      <c r="G83" s="25" t="s">
        <v>20</v>
      </c>
      <c r="H83" s="123"/>
      <c r="I83" s="133"/>
      <c r="J83" s="237" t="s">
        <v>173</v>
      </c>
      <c r="K83" s="211" t="s">
        <v>174</v>
      </c>
      <c r="L83" s="210" t="s">
        <v>174</v>
      </c>
      <c r="M83" s="208" t="s">
        <v>175</v>
      </c>
      <c r="N83" s="210"/>
      <c r="O83" s="210">
        <v>8870.1842980000001</v>
      </c>
      <c r="P83" s="210">
        <v>26154.23</v>
      </c>
      <c r="Q83" s="210">
        <v>47</v>
      </c>
      <c r="R83" s="250">
        <f>+O83/Q83</f>
        <v>188.7273254893617</v>
      </c>
      <c r="S83" s="220" t="s">
        <v>170</v>
      </c>
      <c r="T83" s="220">
        <v>798.84925899999996</v>
      </c>
      <c r="U83" s="210">
        <v>5236.28</v>
      </c>
      <c r="V83" s="210">
        <v>19</v>
      </c>
      <c r="W83" s="245">
        <f>+T83/V83</f>
        <v>42.044697842105258</v>
      </c>
    </row>
    <row r="84" spans="1:23" ht="9" customHeight="1" x14ac:dyDescent="0.15">
      <c r="A84" s="205"/>
      <c r="B84" s="263"/>
      <c r="C84" s="208"/>
      <c r="D84" s="208"/>
      <c r="E84" s="216"/>
      <c r="F84" s="208"/>
      <c r="G84" s="8" t="s">
        <v>176</v>
      </c>
      <c r="H84" s="121" t="s">
        <v>177</v>
      </c>
      <c r="I84" s="134">
        <v>60</v>
      </c>
      <c r="J84" s="237"/>
      <c r="K84" s="211"/>
      <c r="L84" s="211"/>
      <c r="M84" s="208"/>
      <c r="N84" s="211"/>
      <c r="O84" s="211"/>
      <c r="P84" s="211"/>
      <c r="Q84" s="211"/>
      <c r="R84" s="251"/>
      <c r="S84" s="213"/>
      <c r="T84" s="213"/>
      <c r="U84" s="211"/>
      <c r="V84" s="211"/>
      <c r="W84" s="246"/>
    </row>
    <row r="85" spans="1:23" ht="9.75" customHeight="1" x14ac:dyDescent="0.15">
      <c r="A85" s="205"/>
      <c r="B85" s="263"/>
      <c r="C85" s="208"/>
      <c r="D85" s="208"/>
      <c r="E85" s="216"/>
      <c r="F85" s="208"/>
      <c r="G85" s="15" t="s">
        <v>96</v>
      </c>
      <c r="H85" s="121" t="s">
        <v>178</v>
      </c>
      <c r="I85" s="134">
        <v>30</v>
      </c>
      <c r="J85" s="237"/>
      <c r="K85" s="211"/>
      <c r="L85" s="211"/>
      <c r="M85" s="208"/>
      <c r="N85" s="211"/>
      <c r="O85" s="211"/>
      <c r="P85" s="211"/>
      <c r="Q85" s="211"/>
      <c r="R85" s="251"/>
      <c r="S85" s="213"/>
      <c r="T85" s="213"/>
      <c r="U85" s="211"/>
      <c r="V85" s="211"/>
      <c r="W85" s="246"/>
    </row>
    <row r="86" spans="1:23" ht="9.75" customHeight="1" thickBot="1" x14ac:dyDescent="0.2">
      <c r="A86" s="205"/>
      <c r="B86" s="263"/>
      <c r="C86" s="208"/>
      <c r="D86" s="209"/>
      <c r="E86" s="236"/>
      <c r="F86" s="209"/>
      <c r="G86" s="17" t="s">
        <v>268</v>
      </c>
      <c r="H86" s="122" t="s">
        <v>179</v>
      </c>
      <c r="I86" s="135">
        <v>10</v>
      </c>
      <c r="J86" s="238"/>
      <c r="K86" s="212"/>
      <c r="L86" s="212"/>
      <c r="M86" s="209"/>
      <c r="N86" s="212"/>
      <c r="O86" s="212"/>
      <c r="P86" s="212"/>
      <c r="Q86" s="212"/>
      <c r="R86" s="258"/>
      <c r="S86" s="221"/>
      <c r="T86" s="221"/>
      <c r="U86" s="212"/>
      <c r="V86" s="212"/>
      <c r="W86" s="247"/>
    </row>
    <row r="87" spans="1:23" ht="9.75" customHeight="1" x14ac:dyDescent="0.15">
      <c r="A87" s="205"/>
      <c r="B87" s="263"/>
      <c r="C87" s="208"/>
      <c r="D87" s="207" t="s">
        <v>119</v>
      </c>
      <c r="E87" s="220" t="s">
        <v>387</v>
      </c>
      <c r="F87" s="207" t="s">
        <v>376</v>
      </c>
      <c r="G87" s="27" t="s">
        <v>168</v>
      </c>
      <c r="H87" s="6"/>
      <c r="I87" s="131"/>
      <c r="J87" s="220"/>
      <c r="K87" s="220" t="s">
        <v>169</v>
      </c>
      <c r="L87" s="220" t="s">
        <v>170</v>
      </c>
      <c r="M87" s="239" t="s">
        <v>199</v>
      </c>
      <c r="N87" s="220"/>
      <c r="O87" s="220">
        <v>798.84925899999996</v>
      </c>
      <c r="P87" s="210">
        <v>5236.28</v>
      </c>
      <c r="Q87" s="210">
        <v>19</v>
      </c>
      <c r="R87" s="245">
        <f>+O87/Q87</f>
        <v>42.044697842105258</v>
      </c>
      <c r="S87" s="210" t="s">
        <v>174</v>
      </c>
      <c r="T87" s="210">
        <v>8870.1842980000001</v>
      </c>
      <c r="U87" s="210">
        <v>26154.23</v>
      </c>
      <c r="V87" s="210">
        <v>47</v>
      </c>
      <c r="W87" s="250">
        <f>+T87/V87</f>
        <v>188.7273254893617</v>
      </c>
    </row>
    <row r="88" spans="1:23" ht="9" customHeight="1" x14ac:dyDescent="0.15">
      <c r="A88" s="205"/>
      <c r="B88" s="263"/>
      <c r="C88" s="208"/>
      <c r="D88" s="208"/>
      <c r="E88" s="213"/>
      <c r="F88" s="208"/>
      <c r="G88" s="53" t="s">
        <v>283</v>
      </c>
      <c r="H88" s="7" t="s">
        <v>171</v>
      </c>
      <c r="I88" s="132">
        <v>65</v>
      </c>
      <c r="J88" s="213"/>
      <c r="K88" s="213"/>
      <c r="L88" s="213"/>
      <c r="M88" s="240"/>
      <c r="N88" s="213"/>
      <c r="O88" s="213"/>
      <c r="P88" s="211"/>
      <c r="Q88" s="211"/>
      <c r="R88" s="246"/>
      <c r="S88" s="211"/>
      <c r="T88" s="211"/>
      <c r="U88" s="211"/>
      <c r="V88" s="211"/>
      <c r="W88" s="251"/>
    </row>
    <row r="89" spans="1:23" ht="9" customHeight="1" x14ac:dyDescent="0.15">
      <c r="A89" s="205"/>
      <c r="B89" s="263"/>
      <c r="C89" s="208"/>
      <c r="D89" s="208"/>
      <c r="E89" s="213"/>
      <c r="F89" s="208"/>
      <c r="G89" s="8" t="s">
        <v>320</v>
      </c>
      <c r="H89" s="7" t="s">
        <v>172</v>
      </c>
      <c r="I89" s="132">
        <v>20</v>
      </c>
      <c r="J89" s="213"/>
      <c r="K89" s="213"/>
      <c r="L89" s="213"/>
      <c r="M89" s="240"/>
      <c r="N89" s="213"/>
      <c r="O89" s="213"/>
      <c r="P89" s="211"/>
      <c r="Q89" s="211"/>
      <c r="R89" s="246"/>
      <c r="S89" s="211"/>
      <c r="T89" s="211"/>
      <c r="U89" s="211"/>
      <c r="V89" s="211"/>
      <c r="W89" s="251"/>
    </row>
    <row r="90" spans="1:23" ht="9.75" customHeight="1" thickBot="1" x14ac:dyDescent="0.2">
      <c r="A90" s="205"/>
      <c r="B90" s="263"/>
      <c r="C90" s="209"/>
      <c r="D90" s="209"/>
      <c r="E90" s="221"/>
      <c r="F90" s="209"/>
      <c r="G90" s="105" t="s">
        <v>123</v>
      </c>
      <c r="H90" s="28" t="s">
        <v>281</v>
      </c>
      <c r="I90" s="136">
        <v>15</v>
      </c>
      <c r="J90" s="221"/>
      <c r="K90" s="221"/>
      <c r="L90" s="221"/>
      <c r="M90" s="241"/>
      <c r="N90" s="221"/>
      <c r="O90" s="221"/>
      <c r="P90" s="211"/>
      <c r="Q90" s="211"/>
      <c r="R90" s="246"/>
      <c r="S90" s="212"/>
      <c r="T90" s="212"/>
      <c r="U90" s="212"/>
      <c r="V90" s="212"/>
      <c r="W90" s="258"/>
    </row>
    <row r="91" spans="1:23" ht="9" customHeight="1" x14ac:dyDescent="0.15">
      <c r="A91" s="205"/>
      <c r="B91" s="263"/>
      <c r="C91" s="235" t="s">
        <v>142</v>
      </c>
      <c r="D91" s="207" t="s">
        <v>134</v>
      </c>
      <c r="E91" s="207" t="s">
        <v>391</v>
      </c>
      <c r="F91" s="208" t="s">
        <v>399</v>
      </c>
      <c r="G91" s="25" t="s">
        <v>20</v>
      </c>
      <c r="H91" s="11"/>
      <c r="I91" s="133"/>
      <c r="J91" s="210" t="s">
        <v>180</v>
      </c>
      <c r="K91" s="210" t="s">
        <v>181</v>
      </c>
      <c r="L91" s="210" t="s">
        <v>181</v>
      </c>
      <c r="M91" s="207" t="s">
        <v>182</v>
      </c>
      <c r="N91" s="210"/>
      <c r="O91" s="210">
        <v>1379.842185</v>
      </c>
      <c r="P91" s="210">
        <v>1009.96</v>
      </c>
      <c r="Q91" s="210">
        <v>10</v>
      </c>
      <c r="R91" s="245">
        <f>+O91/Q91</f>
        <v>137.9842185</v>
      </c>
      <c r="S91" s="210" t="s">
        <v>181</v>
      </c>
      <c r="T91" s="210">
        <v>1379.842185</v>
      </c>
      <c r="U91" s="210">
        <v>1009.96</v>
      </c>
      <c r="V91" s="210">
        <v>10</v>
      </c>
      <c r="W91" s="245">
        <f>+T91/V91</f>
        <v>137.9842185</v>
      </c>
    </row>
    <row r="92" spans="1:23" ht="9" customHeight="1" x14ac:dyDescent="0.15">
      <c r="A92" s="205"/>
      <c r="B92" s="263"/>
      <c r="C92" s="231"/>
      <c r="D92" s="208"/>
      <c r="E92" s="208"/>
      <c r="F92" s="208"/>
      <c r="G92" s="15" t="s">
        <v>277</v>
      </c>
      <c r="H92" s="11" t="s">
        <v>183</v>
      </c>
      <c r="I92" s="134">
        <v>40</v>
      </c>
      <c r="J92" s="211"/>
      <c r="K92" s="211"/>
      <c r="L92" s="211"/>
      <c r="M92" s="208"/>
      <c r="N92" s="211"/>
      <c r="O92" s="211"/>
      <c r="P92" s="211"/>
      <c r="Q92" s="211"/>
      <c r="R92" s="246"/>
      <c r="S92" s="211"/>
      <c r="T92" s="211"/>
      <c r="U92" s="211"/>
      <c r="V92" s="211"/>
      <c r="W92" s="246"/>
    </row>
    <row r="93" spans="1:23" ht="9" customHeight="1" x14ac:dyDescent="0.15">
      <c r="A93" s="205"/>
      <c r="B93" s="263"/>
      <c r="C93" s="231"/>
      <c r="D93" s="208"/>
      <c r="E93" s="208"/>
      <c r="F93" s="208"/>
      <c r="G93" s="15" t="s">
        <v>275</v>
      </c>
      <c r="H93" s="11" t="s">
        <v>184</v>
      </c>
      <c r="I93" s="134">
        <v>40</v>
      </c>
      <c r="J93" s="211"/>
      <c r="K93" s="211"/>
      <c r="L93" s="211"/>
      <c r="M93" s="208"/>
      <c r="N93" s="211"/>
      <c r="O93" s="211"/>
      <c r="P93" s="211"/>
      <c r="Q93" s="211"/>
      <c r="R93" s="246"/>
      <c r="S93" s="211"/>
      <c r="T93" s="211"/>
      <c r="U93" s="211"/>
      <c r="V93" s="211"/>
      <c r="W93" s="246"/>
    </row>
    <row r="94" spans="1:23" ht="9.75" customHeight="1" thickBot="1" x14ac:dyDescent="0.2">
      <c r="A94" s="206"/>
      <c r="B94" s="264"/>
      <c r="C94" s="232"/>
      <c r="D94" s="209"/>
      <c r="E94" s="209"/>
      <c r="F94" s="209"/>
      <c r="G94" s="17" t="s">
        <v>269</v>
      </c>
      <c r="H94" s="16" t="s">
        <v>185</v>
      </c>
      <c r="I94" s="135">
        <v>20</v>
      </c>
      <c r="J94" s="212"/>
      <c r="K94" s="212"/>
      <c r="L94" s="212"/>
      <c r="M94" s="209"/>
      <c r="N94" s="212"/>
      <c r="O94" s="212"/>
      <c r="P94" s="212"/>
      <c r="Q94" s="212"/>
      <c r="R94" s="247"/>
      <c r="S94" s="212"/>
      <c r="T94" s="212"/>
      <c r="U94" s="212"/>
      <c r="V94" s="212"/>
      <c r="W94" s="247"/>
    </row>
    <row r="95" spans="1:23" ht="9.75" customHeight="1" thickBot="1" x14ac:dyDescent="0.2">
      <c r="U95" s="80">
        <f>SUM(U4:U94)</f>
        <v>172810.14</v>
      </c>
      <c r="V95" s="80">
        <v>1721</v>
      </c>
    </row>
    <row r="96" spans="1:23" ht="9" customHeight="1" thickBot="1" x14ac:dyDescent="0.2">
      <c r="F96" s="12"/>
      <c r="G96" s="34"/>
      <c r="M96" s="87"/>
      <c r="N96" s="34"/>
    </row>
    <row r="97" spans="1:9" ht="9" customHeight="1" x14ac:dyDescent="0.15">
      <c r="F97" s="12"/>
      <c r="H97" s="11"/>
      <c r="I97" s="11"/>
    </row>
    <row r="98" spans="1:9" x14ac:dyDescent="0.15">
      <c r="F98" s="115"/>
    </row>
    <row r="99" spans="1:9" ht="9" customHeight="1" x14ac:dyDescent="0.15">
      <c r="F99" s="116"/>
    </row>
    <row r="100" spans="1:9" ht="9.75" customHeight="1" x14ac:dyDescent="0.15">
      <c r="F100" s="116"/>
      <c r="G100" s="35"/>
    </row>
    <row r="101" spans="1:9" ht="9" customHeight="1" x14ac:dyDescent="0.15">
      <c r="F101" s="116"/>
      <c r="G101" s="35"/>
    </row>
    <row r="102" spans="1:9" ht="9" customHeight="1" x14ac:dyDescent="0.15">
      <c r="F102" s="116"/>
      <c r="G102" s="35"/>
    </row>
    <row r="103" spans="1:9" ht="9" customHeight="1" x14ac:dyDescent="0.15">
      <c r="F103" s="116"/>
      <c r="G103" s="35"/>
    </row>
    <row r="104" spans="1:9" ht="9.75" customHeight="1" x14ac:dyDescent="0.15">
      <c r="F104" s="116"/>
      <c r="G104" s="35"/>
      <c r="H104" s="58"/>
      <c r="I104" s="58"/>
    </row>
    <row r="105" spans="1:9" ht="9" customHeight="1" x14ac:dyDescent="0.15">
      <c r="F105" s="12"/>
      <c r="G105" s="35"/>
      <c r="H105" s="58"/>
      <c r="I105" s="58"/>
    </row>
    <row r="106" spans="1:9" ht="9" customHeight="1" x14ac:dyDescent="0.15">
      <c r="F106" s="12"/>
      <c r="G106" s="35"/>
      <c r="H106" s="58"/>
      <c r="I106" s="58"/>
    </row>
    <row r="107" spans="1:9" ht="9" customHeight="1" x14ac:dyDescent="0.15">
      <c r="G107" s="35"/>
      <c r="H107" s="35"/>
      <c r="I107" s="35"/>
    </row>
    <row r="108" spans="1:9" ht="9" customHeight="1" x14ac:dyDescent="0.15">
      <c r="G108" s="35"/>
      <c r="H108" s="35"/>
      <c r="I108" s="35"/>
    </row>
    <row r="109" spans="1:9" ht="9.75" customHeight="1" x14ac:dyDescent="0.15">
      <c r="G109" s="35"/>
      <c r="H109" s="58"/>
      <c r="I109" s="58"/>
    </row>
    <row r="110" spans="1:9" ht="9" customHeight="1" x14ac:dyDescent="0.15">
      <c r="G110" s="58"/>
      <c r="H110" s="58"/>
      <c r="I110" s="58"/>
    </row>
    <row r="111" spans="1:9" ht="9" customHeight="1" x14ac:dyDescent="0.15">
      <c r="A111" s="36"/>
      <c r="B111" s="37"/>
      <c r="C111" s="36"/>
      <c r="D111" s="36"/>
      <c r="G111" s="38"/>
      <c r="H111" s="39"/>
      <c r="I111" s="39"/>
    </row>
    <row r="112" spans="1:9" ht="9.75" customHeight="1" x14ac:dyDescent="0.15">
      <c r="A112" s="40"/>
      <c r="B112" s="41"/>
      <c r="C112" s="40"/>
      <c r="D112" s="40"/>
      <c r="G112" s="42"/>
      <c r="H112" s="43"/>
      <c r="I112" s="43"/>
    </row>
    <row r="113" spans="7:9" ht="9" customHeight="1" x14ac:dyDescent="0.15">
      <c r="G113" s="62"/>
      <c r="H113" s="12"/>
      <c r="I113" s="12"/>
    </row>
    <row r="114" spans="7:9" ht="9" customHeight="1" x14ac:dyDescent="0.15">
      <c r="G114" s="62"/>
      <c r="H114" s="102"/>
      <c r="I114" s="137"/>
    </row>
    <row r="115" spans="7:9" ht="9.75" customHeight="1" x14ac:dyDescent="0.15">
      <c r="G115" s="62"/>
      <c r="H115" s="102"/>
      <c r="I115" s="137"/>
    </row>
    <row r="116" spans="7:9" ht="9" customHeight="1" x14ac:dyDescent="0.15">
      <c r="G116" s="62"/>
      <c r="H116" s="102"/>
      <c r="I116" s="137"/>
    </row>
    <row r="117" spans="7:9" ht="9.75" customHeight="1" x14ac:dyDescent="0.15">
      <c r="G117" s="62"/>
      <c r="H117" s="102"/>
      <c r="I117" s="137"/>
    </row>
    <row r="118" spans="7:9" ht="9.75" customHeight="1" x14ac:dyDescent="0.15">
      <c r="G118" s="62"/>
      <c r="H118" s="102"/>
      <c r="I118" s="137"/>
    </row>
    <row r="119" spans="7:9" ht="9" customHeight="1" x14ac:dyDescent="0.15">
      <c r="G119" s="58"/>
      <c r="H119" s="58"/>
      <c r="I119" s="58"/>
    </row>
    <row r="120" spans="7:9" ht="9.75" customHeight="1" x14ac:dyDescent="0.15">
      <c r="G120" s="62"/>
      <c r="H120" s="102"/>
      <c r="I120" s="137"/>
    </row>
    <row r="121" spans="7:9" ht="9" customHeight="1" x14ac:dyDescent="0.15">
      <c r="G121" s="58"/>
      <c r="H121" s="11"/>
      <c r="I121" s="11"/>
    </row>
    <row r="122" spans="7:9" ht="9.75" customHeight="1" x14ac:dyDescent="0.15">
      <c r="G122" s="62"/>
      <c r="H122" s="102"/>
      <c r="I122" s="137"/>
    </row>
    <row r="123" spans="7:9" ht="9" customHeight="1" x14ac:dyDescent="0.15">
      <c r="G123" s="58"/>
      <c r="H123" s="12"/>
      <c r="I123" s="12"/>
    </row>
    <row r="124" spans="7:9" ht="9" customHeight="1" x14ac:dyDescent="0.15">
      <c r="G124" s="58"/>
      <c r="H124" s="58"/>
      <c r="I124" s="58"/>
    </row>
    <row r="125" spans="7:9" ht="9.75" customHeight="1" x14ac:dyDescent="0.15">
      <c r="G125" s="58"/>
      <c r="H125" s="58"/>
      <c r="I125" s="58"/>
    </row>
    <row r="126" spans="7:9" ht="9" customHeight="1" x14ac:dyDescent="0.15">
      <c r="G126" s="58"/>
      <c r="H126" s="58"/>
      <c r="I126" s="58"/>
    </row>
    <row r="127" spans="7:9" ht="9" customHeight="1" x14ac:dyDescent="0.15"/>
    <row r="128" spans="7:9" ht="9" customHeight="1" x14ac:dyDescent="0.15"/>
    <row r="129" ht="9.75" customHeight="1" x14ac:dyDescent="0.15"/>
  </sheetData>
  <mergeCells count="377">
    <mergeCell ref="S91:S94"/>
    <mergeCell ref="S4:S7"/>
    <mergeCell ref="S8:S11"/>
    <mergeCell ref="S12:S15"/>
    <mergeCell ref="S16:S19"/>
    <mergeCell ref="S20:S23"/>
    <mergeCell ref="S24:S28"/>
    <mergeCell ref="S29:S33"/>
    <mergeCell ref="S34:S38"/>
    <mergeCell ref="S39:S41"/>
    <mergeCell ref="S68:S72"/>
    <mergeCell ref="S73:S75"/>
    <mergeCell ref="S76:S78"/>
    <mergeCell ref="S79:S82"/>
    <mergeCell ref="S83:S86"/>
    <mergeCell ref="S87:S90"/>
    <mergeCell ref="S61:S63"/>
    <mergeCell ref="S64:S67"/>
    <mergeCell ref="S2:S3"/>
    <mergeCell ref="T83:T86"/>
    <mergeCell ref="U83:U86"/>
    <mergeCell ref="V83:V86"/>
    <mergeCell ref="U64:U67"/>
    <mergeCell ref="V64:V67"/>
    <mergeCell ref="V76:V78"/>
    <mergeCell ref="T42:T44"/>
    <mergeCell ref="S42:S44"/>
    <mergeCell ref="S45:S48"/>
    <mergeCell ref="S49:S51"/>
    <mergeCell ref="S52:S55"/>
    <mergeCell ref="S56:S58"/>
    <mergeCell ref="S59:S60"/>
    <mergeCell ref="T2:T3"/>
    <mergeCell ref="U2:U3"/>
    <mergeCell ref="V2:V3"/>
    <mergeCell ref="V8:V11"/>
    <mergeCell ref="T91:T94"/>
    <mergeCell ref="U91:U94"/>
    <mergeCell ref="V91:V94"/>
    <mergeCell ref="W91:W94"/>
    <mergeCell ref="T73:T75"/>
    <mergeCell ref="U73:U75"/>
    <mergeCell ref="V73:V75"/>
    <mergeCell ref="W73:W75"/>
    <mergeCell ref="T76:T78"/>
    <mergeCell ref="U76:U78"/>
    <mergeCell ref="W83:W86"/>
    <mergeCell ref="T87:T90"/>
    <mergeCell ref="U87:U90"/>
    <mergeCell ref="V87:V90"/>
    <mergeCell ref="W87:W90"/>
    <mergeCell ref="W76:W78"/>
    <mergeCell ref="T79:T82"/>
    <mergeCell ref="U79:U82"/>
    <mergeCell ref="V79:V82"/>
    <mergeCell ref="W79:W82"/>
    <mergeCell ref="W52:W55"/>
    <mergeCell ref="T56:T58"/>
    <mergeCell ref="U56:U60"/>
    <mergeCell ref="V56:V60"/>
    <mergeCell ref="W56:W60"/>
    <mergeCell ref="W64:W67"/>
    <mergeCell ref="T68:T72"/>
    <mergeCell ref="U68:U72"/>
    <mergeCell ref="V68:V72"/>
    <mergeCell ref="W68:W72"/>
    <mergeCell ref="T52:T55"/>
    <mergeCell ref="U52:U55"/>
    <mergeCell ref="V52:V55"/>
    <mergeCell ref="T59:T60"/>
    <mergeCell ref="T61:T63"/>
    <mergeCell ref="U61:U63"/>
    <mergeCell ref="V61:V63"/>
    <mergeCell ref="W61:W63"/>
    <mergeCell ref="T64:T67"/>
    <mergeCell ref="W2:W3"/>
    <mergeCell ref="T4:T7"/>
    <mergeCell ref="T49:T51"/>
    <mergeCell ref="U49:U51"/>
    <mergeCell ref="V49:V51"/>
    <mergeCell ref="W49:W51"/>
    <mergeCell ref="T12:T38"/>
    <mergeCell ref="U12:U38"/>
    <mergeCell ref="V12:V38"/>
    <mergeCell ref="W12:W38"/>
    <mergeCell ref="T39:T41"/>
    <mergeCell ref="U39:U41"/>
    <mergeCell ref="U42:U44"/>
    <mergeCell ref="V42:V44"/>
    <mergeCell ref="W42:W44"/>
    <mergeCell ref="T45:T48"/>
    <mergeCell ref="U45:U48"/>
    <mergeCell ref="V45:V48"/>
    <mergeCell ref="W45:W48"/>
    <mergeCell ref="U4:U7"/>
    <mergeCell ref="V4:V7"/>
    <mergeCell ref="W4:W7"/>
    <mergeCell ref="T8:T11"/>
    <mergeCell ref="U8:U11"/>
    <mergeCell ref="W8:W11"/>
    <mergeCell ref="V39:V41"/>
    <mergeCell ref="W39:W41"/>
    <mergeCell ref="A4:A72"/>
    <mergeCell ref="B4:B72"/>
    <mergeCell ref="B73:B94"/>
    <mergeCell ref="C39:C41"/>
    <mergeCell ref="D39:D41"/>
    <mergeCell ref="E39:E41"/>
    <mergeCell ref="C68:C72"/>
    <mergeCell ref="E56:E59"/>
    <mergeCell ref="D87:D90"/>
    <mergeCell ref="E87:E90"/>
    <mergeCell ref="O39:O41"/>
    <mergeCell ref="P80:P82"/>
    <mergeCell ref="Q80:Q82"/>
    <mergeCell ref="R80:R82"/>
    <mergeCell ref="C73:C82"/>
    <mergeCell ref="J77:J79"/>
    <mergeCell ref="J68:J72"/>
    <mergeCell ref="K68:K72"/>
    <mergeCell ref="N80:N82"/>
    <mergeCell ref="K77:K79"/>
    <mergeCell ref="L77:L79"/>
    <mergeCell ref="N77:N79"/>
    <mergeCell ref="L68:L72"/>
    <mergeCell ref="O52:O55"/>
    <mergeCell ref="O42:O44"/>
    <mergeCell ref="J60:J62"/>
    <mergeCell ref="O73:O76"/>
    <mergeCell ref="O77:O79"/>
    <mergeCell ref="O48:O51"/>
    <mergeCell ref="O65:O67"/>
    <mergeCell ref="O45:O47"/>
    <mergeCell ref="M68:M72"/>
    <mergeCell ref="N56:N59"/>
    <mergeCell ref="N60:N62"/>
    <mergeCell ref="N63:N64"/>
    <mergeCell ref="N68:N72"/>
    <mergeCell ref="N65:N67"/>
    <mergeCell ref="J65:J67"/>
    <mergeCell ref="K65:K67"/>
    <mergeCell ref="L65:L67"/>
    <mergeCell ref="M60:M62"/>
    <mergeCell ref="J63:J64"/>
    <mergeCell ref="K63:K64"/>
    <mergeCell ref="L63:L64"/>
    <mergeCell ref="P91:P94"/>
    <mergeCell ref="Q91:Q94"/>
    <mergeCell ref="R91:R94"/>
    <mergeCell ref="O68:O72"/>
    <mergeCell ref="P68:P72"/>
    <mergeCell ref="Q68:Q72"/>
    <mergeCell ref="R68:R72"/>
    <mergeCell ref="R87:R90"/>
    <mergeCell ref="O83:O86"/>
    <mergeCell ref="P83:P86"/>
    <mergeCell ref="O87:O90"/>
    <mergeCell ref="P87:P90"/>
    <mergeCell ref="Q87:Q90"/>
    <mergeCell ref="O91:O94"/>
    <mergeCell ref="P65:P67"/>
    <mergeCell ref="Q65:Q67"/>
    <mergeCell ref="R65:R67"/>
    <mergeCell ref="P73:P76"/>
    <mergeCell ref="Q73:Q76"/>
    <mergeCell ref="R73:R76"/>
    <mergeCell ref="Q83:Q86"/>
    <mergeCell ref="R83:R86"/>
    <mergeCell ref="O80:O82"/>
    <mergeCell ref="P77:P79"/>
    <mergeCell ref="Q77:Q79"/>
    <mergeCell ref="R77:R79"/>
    <mergeCell ref="P52:P55"/>
    <mergeCell ref="Q52:Q55"/>
    <mergeCell ref="R52:R55"/>
    <mergeCell ref="O60:O62"/>
    <mergeCell ref="P60:P64"/>
    <mergeCell ref="Q60:Q64"/>
    <mergeCell ref="R60:R64"/>
    <mergeCell ref="O63:O64"/>
    <mergeCell ref="O56:O59"/>
    <mergeCell ref="P56:P59"/>
    <mergeCell ref="Q56:Q59"/>
    <mergeCell ref="R56:R59"/>
    <mergeCell ref="P39:P41"/>
    <mergeCell ref="Q39:Q41"/>
    <mergeCell ref="R39:R41"/>
    <mergeCell ref="P12:P38"/>
    <mergeCell ref="Q12:Q38"/>
    <mergeCell ref="R12:R38"/>
    <mergeCell ref="P48:P51"/>
    <mergeCell ref="Q48:Q51"/>
    <mergeCell ref="R48:R51"/>
    <mergeCell ref="P42:P44"/>
    <mergeCell ref="Q42:Q44"/>
    <mergeCell ref="R42:R44"/>
    <mergeCell ref="P45:P47"/>
    <mergeCell ref="Q45:Q47"/>
    <mergeCell ref="R45:R47"/>
    <mergeCell ref="O12:O38"/>
    <mergeCell ref="O2:O3"/>
    <mergeCell ref="P2:P3"/>
    <mergeCell ref="Q2:Q3"/>
    <mergeCell ref="R2:R3"/>
    <mergeCell ref="F24:F28"/>
    <mergeCell ref="N12:N15"/>
    <mergeCell ref="N16:N19"/>
    <mergeCell ref="L16:L19"/>
    <mergeCell ref="L20:L23"/>
    <mergeCell ref="O8:O11"/>
    <mergeCell ref="P8:P11"/>
    <mergeCell ref="Q8:Q11"/>
    <mergeCell ref="R8:R11"/>
    <mergeCell ref="O4:O7"/>
    <mergeCell ref="P4:P7"/>
    <mergeCell ref="Q4:Q7"/>
    <mergeCell ref="R4:R7"/>
    <mergeCell ref="M4:M7"/>
    <mergeCell ref="N4:N7"/>
    <mergeCell ref="K4:K7"/>
    <mergeCell ref="L4:L7"/>
    <mergeCell ref="H53:H54"/>
    <mergeCell ref="M52:M55"/>
    <mergeCell ref="F45:F47"/>
    <mergeCell ref="J16:J38"/>
    <mergeCell ref="E24:E28"/>
    <mergeCell ref="N29:N33"/>
    <mergeCell ref="M29:M33"/>
    <mergeCell ref="M48:M51"/>
    <mergeCell ref="N48:N51"/>
    <mergeCell ref="J48:J51"/>
    <mergeCell ref="K48:K51"/>
    <mergeCell ref="F39:F41"/>
    <mergeCell ref="L39:L41"/>
    <mergeCell ref="E29:E33"/>
    <mergeCell ref="N52:N55"/>
    <mergeCell ref="J52:J55"/>
    <mergeCell ref="L52:L55"/>
    <mergeCell ref="K52:K55"/>
    <mergeCell ref="K56:K59"/>
    <mergeCell ref="L56:L59"/>
    <mergeCell ref="M56:M59"/>
    <mergeCell ref="K73:K76"/>
    <mergeCell ref="L73:L76"/>
    <mergeCell ref="M73:M76"/>
    <mergeCell ref="N73:N76"/>
    <mergeCell ref="J56:J59"/>
    <mergeCell ref="L60:L62"/>
    <mergeCell ref="J87:J90"/>
    <mergeCell ref="K87:K90"/>
    <mergeCell ref="L87:L90"/>
    <mergeCell ref="K80:K82"/>
    <mergeCell ref="L80:L82"/>
    <mergeCell ref="F60:F64"/>
    <mergeCell ref="K60:K62"/>
    <mergeCell ref="M65:M67"/>
    <mergeCell ref="J80:J82"/>
    <mergeCell ref="J73:J76"/>
    <mergeCell ref="M63:M64"/>
    <mergeCell ref="M77:M79"/>
    <mergeCell ref="M80:M82"/>
    <mergeCell ref="N83:N86"/>
    <mergeCell ref="C91:C94"/>
    <mergeCell ref="D91:D94"/>
    <mergeCell ref="E91:E94"/>
    <mergeCell ref="F91:F94"/>
    <mergeCell ref="J91:J94"/>
    <mergeCell ref="K91:K94"/>
    <mergeCell ref="L91:L94"/>
    <mergeCell ref="M91:M94"/>
    <mergeCell ref="N91:N94"/>
    <mergeCell ref="D83:D86"/>
    <mergeCell ref="E83:E86"/>
    <mergeCell ref="F83:F86"/>
    <mergeCell ref="J83:J86"/>
    <mergeCell ref="K83:K86"/>
    <mergeCell ref="L83:L86"/>
    <mergeCell ref="M83:M86"/>
    <mergeCell ref="M87:M90"/>
    <mergeCell ref="N87:N90"/>
    <mergeCell ref="D80:D82"/>
    <mergeCell ref="E80:E82"/>
    <mergeCell ref="F80:F82"/>
    <mergeCell ref="F87:F90"/>
    <mergeCell ref="D68:D72"/>
    <mergeCell ref="E68:E72"/>
    <mergeCell ref="F68:F72"/>
    <mergeCell ref="D77:D79"/>
    <mergeCell ref="E77:E79"/>
    <mergeCell ref="F77:F79"/>
    <mergeCell ref="D73:D76"/>
    <mergeCell ref="E73:E76"/>
    <mergeCell ref="F73:F76"/>
    <mergeCell ref="E65:E67"/>
    <mergeCell ref="F65:F67"/>
    <mergeCell ref="C42:C44"/>
    <mergeCell ref="D42:D44"/>
    <mergeCell ref="E42:E44"/>
    <mergeCell ref="F42:F44"/>
    <mergeCell ref="C45:C47"/>
    <mergeCell ref="D45:D47"/>
    <mergeCell ref="E45:E47"/>
    <mergeCell ref="F56:F59"/>
    <mergeCell ref="C4:C11"/>
    <mergeCell ref="D4:D7"/>
    <mergeCell ref="E4:E7"/>
    <mergeCell ref="F4:F7"/>
    <mergeCell ref="J4:J7"/>
    <mergeCell ref="M16:M19"/>
    <mergeCell ref="M20:M23"/>
    <mergeCell ref="N45:N47"/>
    <mergeCell ref="J42:J44"/>
    <mergeCell ref="K42:K44"/>
    <mergeCell ref="L42:L44"/>
    <mergeCell ref="M42:M44"/>
    <mergeCell ref="N42:N44"/>
    <mergeCell ref="N20:N23"/>
    <mergeCell ref="K16:K38"/>
    <mergeCell ref="N24:N28"/>
    <mergeCell ref="L34:L38"/>
    <mergeCell ref="N34:N38"/>
    <mergeCell ref="M34:M38"/>
    <mergeCell ref="M45:M47"/>
    <mergeCell ref="L29:L33"/>
    <mergeCell ref="M24:M28"/>
    <mergeCell ref="M12:M15"/>
    <mergeCell ref="L12:L15"/>
    <mergeCell ref="D8:D11"/>
    <mergeCell ref="E8:E11"/>
    <mergeCell ref="F29:F33"/>
    <mergeCell ref="E12:E23"/>
    <mergeCell ref="F20:F23"/>
    <mergeCell ref="F16:F19"/>
    <mergeCell ref="F12:F15"/>
    <mergeCell ref="F34:F38"/>
    <mergeCell ref="N8:N11"/>
    <mergeCell ref="L24:L28"/>
    <mergeCell ref="F8:F11"/>
    <mergeCell ref="J8:J11"/>
    <mergeCell ref="K8:K11"/>
    <mergeCell ref="L8:L11"/>
    <mergeCell ref="M8:M11"/>
    <mergeCell ref="A73:A94"/>
    <mergeCell ref="C83:C90"/>
    <mergeCell ref="J45:J47"/>
    <mergeCell ref="K45:K47"/>
    <mergeCell ref="L45:L47"/>
    <mergeCell ref="L48:L51"/>
    <mergeCell ref="C12:C38"/>
    <mergeCell ref="K12:K15"/>
    <mergeCell ref="J12:J15"/>
    <mergeCell ref="E34:E38"/>
    <mergeCell ref="D12:D38"/>
    <mergeCell ref="D56:D59"/>
    <mergeCell ref="D60:D64"/>
    <mergeCell ref="E60:E64"/>
    <mergeCell ref="C56:C67"/>
    <mergeCell ref="C52:C55"/>
    <mergeCell ref="D52:D55"/>
    <mergeCell ref="E52:E55"/>
    <mergeCell ref="F52:F55"/>
    <mergeCell ref="C48:C51"/>
    <mergeCell ref="D48:D51"/>
    <mergeCell ref="E48:E51"/>
    <mergeCell ref="F48:F51"/>
    <mergeCell ref="D65:D67"/>
    <mergeCell ref="A1:N1"/>
    <mergeCell ref="A2:A3"/>
    <mergeCell ref="B2:B3"/>
    <mergeCell ref="C2:C3"/>
    <mergeCell ref="D2:D3"/>
    <mergeCell ref="E2:E3"/>
    <mergeCell ref="F2:F3"/>
    <mergeCell ref="G2:I2"/>
    <mergeCell ref="L2:L3"/>
    <mergeCell ref="M2:M3"/>
    <mergeCell ref="N2:N3"/>
  </mergeCells>
  <pageMargins left="0.7" right="0.7" top="0.75" bottom="0.75" header="0.3" footer="0.3"/>
  <pageSetup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A113"/>
  <sheetViews>
    <sheetView topLeftCell="A7" workbookViewId="0">
      <selection activeCell="F76" sqref="F76:F79"/>
    </sheetView>
  </sheetViews>
  <sheetFormatPr baseColWidth="10" defaultRowHeight="15" x14ac:dyDescent="0.25"/>
  <cols>
    <col min="1" max="1" width="2.42578125" bestFit="1" customWidth="1"/>
    <col min="2" max="3" width="3.5703125" bestFit="1" customWidth="1"/>
    <col min="4" max="5" width="4.28515625" bestFit="1" customWidth="1"/>
    <col min="6" max="6" width="3.5703125" bestFit="1" customWidth="1"/>
    <col min="7" max="8" width="4.42578125" bestFit="1" customWidth="1"/>
    <col min="9" max="9" width="4.7109375" bestFit="1" customWidth="1"/>
    <col min="10" max="11" width="4.140625" bestFit="1" customWidth="1"/>
    <col min="12" max="12" width="4.7109375" bestFit="1" customWidth="1"/>
    <col min="13" max="13" width="4.42578125" bestFit="1" customWidth="1"/>
    <col min="14" max="16" width="4.7109375" bestFit="1" customWidth="1"/>
    <col min="17" max="17" width="4.42578125" bestFit="1" customWidth="1"/>
    <col min="18" max="18" width="5.5703125" bestFit="1" customWidth="1"/>
    <col min="19" max="19" width="4.5703125" bestFit="1" customWidth="1"/>
    <col min="20" max="20" width="4.7109375" bestFit="1" customWidth="1"/>
    <col min="21" max="22" width="4.42578125" bestFit="1" customWidth="1"/>
    <col min="23" max="25" width="4.7109375" bestFit="1" customWidth="1"/>
  </cols>
  <sheetData>
    <row r="2" spans="1:27" ht="15.75" thickBot="1" x14ac:dyDescent="0.3"/>
    <row r="3" spans="1:27" ht="15" customHeight="1" thickBot="1" x14ac:dyDescent="0.3">
      <c r="A3" s="45" t="s">
        <v>202</v>
      </c>
      <c r="B3" t="s">
        <v>203</v>
      </c>
      <c r="C3" t="s">
        <v>204</v>
      </c>
      <c r="D3" t="s">
        <v>205</v>
      </c>
      <c r="E3" t="s">
        <v>206</v>
      </c>
      <c r="F3" t="s">
        <v>207</v>
      </c>
      <c r="G3" t="s">
        <v>208</v>
      </c>
      <c r="H3" t="s">
        <v>209</v>
      </c>
      <c r="I3" t="s">
        <v>210</v>
      </c>
      <c r="AA3" s="46" t="s">
        <v>22</v>
      </c>
    </row>
    <row r="4" spans="1:27" ht="15" customHeight="1" thickBot="1" x14ac:dyDescent="0.3">
      <c r="A4" s="45" t="s">
        <v>211</v>
      </c>
      <c r="B4" t="s">
        <v>212</v>
      </c>
      <c r="C4" t="s">
        <v>204</v>
      </c>
      <c r="D4" t="s">
        <v>213</v>
      </c>
      <c r="E4" t="s">
        <v>214</v>
      </c>
      <c r="F4" t="s">
        <v>205</v>
      </c>
      <c r="G4" t="s">
        <v>206</v>
      </c>
      <c r="H4" t="s">
        <v>207</v>
      </c>
      <c r="I4" t="s">
        <v>215</v>
      </c>
      <c r="AA4" s="46" t="s">
        <v>30</v>
      </c>
    </row>
    <row r="5" spans="1:27" ht="15" customHeight="1" thickBot="1" x14ac:dyDescent="0.3">
      <c r="A5" s="45" t="s">
        <v>211</v>
      </c>
      <c r="B5" t="s">
        <v>204</v>
      </c>
      <c r="C5" t="s">
        <v>213</v>
      </c>
      <c r="D5" t="s">
        <v>214</v>
      </c>
      <c r="E5" t="s">
        <v>205</v>
      </c>
      <c r="F5" t="s">
        <v>206</v>
      </c>
      <c r="G5" t="s">
        <v>216</v>
      </c>
      <c r="H5" t="s">
        <v>207</v>
      </c>
      <c r="I5" t="s">
        <v>208</v>
      </c>
      <c r="J5" t="s">
        <v>217</v>
      </c>
      <c r="AA5" s="49" t="s">
        <v>39</v>
      </c>
    </row>
    <row r="6" spans="1:27" ht="15" customHeight="1" thickBot="1" x14ac:dyDescent="0.3">
      <c r="A6" s="45" t="s">
        <v>211</v>
      </c>
      <c r="B6" t="s">
        <v>212</v>
      </c>
      <c r="C6" t="s">
        <v>203</v>
      </c>
      <c r="D6" t="s">
        <v>204</v>
      </c>
      <c r="E6" t="s">
        <v>213</v>
      </c>
      <c r="F6" t="s">
        <v>214</v>
      </c>
      <c r="G6" t="s">
        <v>205</v>
      </c>
      <c r="H6" t="s">
        <v>206</v>
      </c>
      <c r="I6" t="s">
        <v>216</v>
      </c>
      <c r="J6" t="s">
        <v>207</v>
      </c>
      <c r="K6" t="s">
        <v>208</v>
      </c>
      <c r="L6" t="s">
        <v>217</v>
      </c>
      <c r="M6" t="s">
        <v>209</v>
      </c>
      <c r="N6" t="s">
        <v>218</v>
      </c>
      <c r="O6" t="s">
        <v>219</v>
      </c>
      <c r="P6" t="s">
        <v>220</v>
      </c>
      <c r="AA6" s="49" t="s">
        <v>45</v>
      </c>
    </row>
    <row r="7" spans="1:27" ht="15" customHeight="1" thickBot="1" x14ac:dyDescent="0.3">
      <c r="A7" s="45" t="s">
        <v>211</v>
      </c>
      <c r="B7" t="s">
        <v>212</v>
      </c>
      <c r="C7" t="s">
        <v>203</v>
      </c>
      <c r="D7" t="s">
        <v>204</v>
      </c>
      <c r="E7" t="s">
        <v>213</v>
      </c>
      <c r="F7" t="s">
        <v>214</v>
      </c>
      <c r="G7" t="s">
        <v>205</v>
      </c>
      <c r="H7" t="s">
        <v>206</v>
      </c>
      <c r="I7" t="s">
        <v>216</v>
      </c>
      <c r="J7" t="s">
        <v>207</v>
      </c>
      <c r="K7" t="s">
        <v>208</v>
      </c>
      <c r="L7" t="s">
        <v>217</v>
      </c>
      <c r="M7" t="s">
        <v>221</v>
      </c>
      <c r="N7" t="s">
        <v>209</v>
      </c>
      <c r="O7" t="s">
        <v>222</v>
      </c>
      <c r="P7" t="s">
        <v>223</v>
      </c>
      <c r="AA7" s="49" t="s">
        <v>50</v>
      </c>
    </row>
    <row r="8" spans="1:27" ht="15" customHeight="1" thickBot="1" x14ac:dyDescent="0.3">
      <c r="A8" s="45" t="s">
        <v>211</v>
      </c>
      <c r="B8" t="s">
        <v>212</v>
      </c>
      <c r="C8" t="s">
        <v>203</v>
      </c>
      <c r="D8" t="s">
        <v>204</v>
      </c>
      <c r="E8" t="s">
        <v>213</v>
      </c>
      <c r="F8" t="s">
        <v>214</v>
      </c>
      <c r="G8" t="s">
        <v>205</v>
      </c>
      <c r="H8" t="s">
        <v>206</v>
      </c>
      <c r="I8" t="s">
        <v>216</v>
      </c>
      <c r="J8" t="s">
        <v>207</v>
      </c>
      <c r="K8" t="s">
        <v>208</v>
      </c>
      <c r="L8" t="s">
        <v>217</v>
      </c>
      <c r="M8" t="s">
        <v>221</v>
      </c>
      <c r="N8" t="s">
        <v>209</v>
      </c>
      <c r="O8" t="s">
        <v>224</v>
      </c>
      <c r="P8" t="s">
        <v>223</v>
      </c>
      <c r="AA8" s="49" t="s">
        <v>54</v>
      </c>
    </row>
    <row r="9" spans="1:27" ht="15.75" thickBot="1" x14ac:dyDescent="0.3">
      <c r="A9" s="45" t="s">
        <v>211</v>
      </c>
      <c r="B9" t="s">
        <v>212</v>
      </c>
      <c r="C9" t="s">
        <v>204</v>
      </c>
      <c r="D9" t="s">
        <v>213</v>
      </c>
      <c r="E9" t="s">
        <v>214</v>
      </c>
      <c r="F9" t="s">
        <v>205</v>
      </c>
      <c r="G9" t="s">
        <v>206</v>
      </c>
      <c r="AA9" s="49" t="s">
        <v>60</v>
      </c>
    </row>
    <row r="10" spans="1:27" ht="15" customHeight="1" thickBot="1" x14ac:dyDescent="0.3">
      <c r="A10" s="45" t="s">
        <v>211</v>
      </c>
      <c r="B10" t="s">
        <v>212</v>
      </c>
      <c r="C10" t="s">
        <v>203</v>
      </c>
      <c r="D10" t="s">
        <v>204</v>
      </c>
      <c r="E10" t="s">
        <v>213</v>
      </c>
      <c r="F10" t="s">
        <v>214</v>
      </c>
      <c r="G10" t="s">
        <v>205</v>
      </c>
      <c r="H10" t="s">
        <v>206</v>
      </c>
      <c r="I10" t="s">
        <v>216</v>
      </c>
      <c r="J10" t="s">
        <v>207</v>
      </c>
      <c r="K10" t="s">
        <v>208</v>
      </c>
      <c r="L10" t="s">
        <v>221</v>
      </c>
      <c r="M10" t="s">
        <v>209</v>
      </c>
      <c r="N10" t="s">
        <v>225</v>
      </c>
      <c r="O10" t="s">
        <v>215</v>
      </c>
      <c r="AA10" s="49" t="s">
        <v>53</v>
      </c>
    </row>
    <row r="11" spans="1:27" ht="15" customHeight="1" thickBot="1" x14ac:dyDescent="0.3">
      <c r="A11" s="45" t="s">
        <v>211</v>
      </c>
      <c r="B11" t="s">
        <v>212</v>
      </c>
      <c r="C11" t="s">
        <v>203</v>
      </c>
      <c r="D11" t="s">
        <v>204</v>
      </c>
      <c r="E11" t="s">
        <v>213</v>
      </c>
      <c r="F11" t="s">
        <v>214</v>
      </c>
      <c r="G11" t="s">
        <v>205</v>
      </c>
      <c r="H11" t="s">
        <v>206</v>
      </c>
      <c r="I11" t="s">
        <v>216</v>
      </c>
      <c r="J11" t="s">
        <v>226</v>
      </c>
      <c r="K11" t="s">
        <v>207</v>
      </c>
      <c r="L11" t="s">
        <v>208</v>
      </c>
      <c r="M11" t="s">
        <v>217</v>
      </c>
      <c r="N11" t="s">
        <v>227</v>
      </c>
      <c r="O11" t="s">
        <v>221</v>
      </c>
      <c r="P11" t="s">
        <v>209</v>
      </c>
      <c r="Q11" t="s">
        <v>224</v>
      </c>
      <c r="R11" t="s">
        <v>218</v>
      </c>
      <c r="S11" t="s">
        <v>228</v>
      </c>
      <c r="T11" t="s">
        <v>229</v>
      </c>
      <c r="U11" t="s">
        <v>223</v>
      </c>
      <c r="V11" t="s">
        <v>230</v>
      </c>
      <c r="W11" t="s">
        <v>225</v>
      </c>
      <c r="X11" t="s">
        <v>231</v>
      </c>
      <c r="Y11" t="s">
        <v>232</v>
      </c>
      <c r="AA11" s="49" t="s">
        <v>59</v>
      </c>
    </row>
    <row r="12" spans="1:27" ht="15" customHeight="1" thickBot="1" x14ac:dyDescent="0.3">
      <c r="A12" s="45" t="s">
        <v>233</v>
      </c>
      <c r="B12" t="s">
        <v>213</v>
      </c>
      <c r="C12" t="s">
        <v>234</v>
      </c>
      <c r="D12" t="s">
        <v>235</v>
      </c>
      <c r="E12" t="s">
        <v>236</v>
      </c>
      <c r="F12" t="s">
        <v>237</v>
      </c>
      <c r="G12" t="s">
        <v>238</v>
      </c>
      <c r="H12" t="s">
        <v>239</v>
      </c>
      <c r="I12" t="s">
        <v>240</v>
      </c>
      <c r="J12" t="s">
        <v>241</v>
      </c>
      <c r="K12" t="s">
        <v>242</v>
      </c>
      <c r="L12" t="s">
        <v>243</v>
      </c>
      <c r="M12" t="s">
        <v>244</v>
      </c>
      <c r="N12" t="s">
        <v>245</v>
      </c>
      <c r="O12" t="s">
        <v>246</v>
      </c>
      <c r="P12" t="s">
        <v>247</v>
      </c>
      <c r="Q12" t="s">
        <v>248</v>
      </c>
      <c r="R12" t="s">
        <v>249</v>
      </c>
      <c r="S12" t="s">
        <v>250</v>
      </c>
      <c r="AA12" s="49" t="s">
        <v>73</v>
      </c>
    </row>
    <row r="13" spans="1:27" ht="15" customHeight="1" thickBot="1" x14ac:dyDescent="0.3">
      <c r="A13" s="45" t="s">
        <v>211</v>
      </c>
      <c r="B13" t="s">
        <v>212</v>
      </c>
      <c r="C13" t="s">
        <v>203</v>
      </c>
      <c r="D13" t="s">
        <v>204</v>
      </c>
      <c r="E13" t="s">
        <v>213</v>
      </c>
      <c r="F13" t="s">
        <v>205</v>
      </c>
      <c r="G13" t="s">
        <v>206</v>
      </c>
      <c r="H13" t="s">
        <v>216</v>
      </c>
      <c r="I13" t="s">
        <v>207</v>
      </c>
      <c r="J13" t="s">
        <v>208</v>
      </c>
      <c r="K13" t="s">
        <v>209</v>
      </c>
      <c r="AA13" s="49" t="s">
        <v>65</v>
      </c>
    </row>
    <row r="14" spans="1:27" ht="15" customHeight="1" thickBot="1" x14ac:dyDescent="0.3">
      <c r="A14" s="45" t="s">
        <v>211</v>
      </c>
      <c r="B14" t="s">
        <v>212</v>
      </c>
      <c r="C14" t="s">
        <v>204</v>
      </c>
      <c r="D14" t="s">
        <v>213</v>
      </c>
      <c r="E14" t="s">
        <v>214</v>
      </c>
      <c r="F14" t="s">
        <v>205</v>
      </c>
      <c r="G14" t="s">
        <v>206</v>
      </c>
      <c r="H14" t="s">
        <v>216</v>
      </c>
      <c r="I14" t="s">
        <v>207</v>
      </c>
      <c r="J14" t="s">
        <v>208</v>
      </c>
      <c r="K14" t="s">
        <v>217</v>
      </c>
      <c r="L14" t="s">
        <v>229</v>
      </c>
      <c r="M14" t="s">
        <v>223</v>
      </c>
      <c r="N14" t="s">
        <v>251</v>
      </c>
      <c r="O14" t="s">
        <v>215</v>
      </c>
      <c r="AA14" s="49" t="s">
        <v>84</v>
      </c>
    </row>
    <row r="15" spans="1:27" ht="15.75" thickBot="1" x14ac:dyDescent="0.3">
      <c r="A15" s="45" t="s">
        <v>211</v>
      </c>
      <c r="B15" t="s">
        <v>204</v>
      </c>
      <c r="C15" t="s">
        <v>205</v>
      </c>
      <c r="AA15" s="45" t="s">
        <v>94</v>
      </c>
    </row>
    <row r="16" spans="1:27" ht="15.75" thickBot="1" x14ac:dyDescent="0.3">
      <c r="A16" s="45" t="s">
        <v>211</v>
      </c>
      <c r="B16" t="s">
        <v>212</v>
      </c>
      <c r="C16" t="s">
        <v>204</v>
      </c>
      <c r="D16" t="s">
        <v>213</v>
      </c>
      <c r="E16" t="s">
        <v>205</v>
      </c>
      <c r="F16" t="s">
        <v>206</v>
      </c>
      <c r="G16" t="s">
        <v>252</v>
      </c>
      <c r="AA16" s="49" t="s">
        <v>101</v>
      </c>
    </row>
    <row r="17" spans="1:27" ht="15.75" thickBot="1" x14ac:dyDescent="0.3">
      <c r="A17" s="45" t="s">
        <v>211</v>
      </c>
      <c r="B17" t="s">
        <v>212</v>
      </c>
      <c r="C17" t="s">
        <v>204</v>
      </c>
      <c r="AA17" s="49" t="s">
        <v>110</v>
      </c>
    </row>
    <row r="18" spans="1:27" ht="15" customHeight="1" thickBot="1" x14ac:dyDescent="0.3">
      <c r="A18" s="45" t="s">
        <v>211</v>
      </c>
      <c r="B18" t="s">
        <v>212</v>
      </c>
      <c r="C18" t="s">
        <v>204</v>
      </c>
      <c r="D18" t="s">
        <v>205</v>
      </c>
      <c r="E18" t="s">
        <v>206</v>
      </c>
      <c r="F18" t="s">
        <v>208</v>
      </c>
      <c r="G18" t="s">
        <v>234</v>
      </c>
      <c r="H18" t="s">
        <v>235</v>
      </c>
      <c r="AA18" s="49" t="s">
        <v>117</v>
      </c>
    </row>
    <row r="19" spans="1:27" ht="15.75" thickBot="1" x14ac:dyDescent="0.3">
      <c r="A19" s="45" t="s">
        <v>199</v>
      </c>
      <c r="AA19" s="49" t="s">
        <v>121</v>
      </c>
    </row>
    <row r="20" spans="1:27" ht="15.75" thickBot="1" x14ac:dyDescent="0.3">
      <c r="A20" s="45" t="s">
        <v>253</v>
      </c>
      <c r="B20" t="s">
        <v>254</v>
      </c>
      <c r="C20" t="s">
        <v>204</v>
      </c>
      <c r="D20" t="s">
        <v>205</v>
      </c>
      <c r="E20" t="s">
        <v>255</v>
      </c>
      <c r="AA20" s="49" t="s">
        <v>129</v>
      </c>
    </row>
    <row r="21" spans="1:27" ht="15.75" thickBot="1" x14ac:dyDescent="0.3">
      <c r="A21" s="45" t="s">
        <v>211</v>
      </c>
      <c r="B21" t="s">
        <v>204</v>
      </c>
      <c r="C21" t="s">
        <v>255</v>
      </c>
      <c r="AA21" s="49" t="s">
        <v>131</v>
      </c>
    </row>
    <row r="22" spans="1:27" ht="15.75" thickBot="1" x14ac:dyDescent="0.3">
      <c r="A22" s="46" t="s">
        <v>256</v>
      </c>
      <c r="B22" t="s">
        <v>257</v>
      </c>
      <c r="AA22" s="49" t="s">
        <v>133</v>
      </c>
    </row>
    <row r="23" spans="1:27" ht="15.75" thickBot="1" x14ac:dyDescent="0.3">
      <c r="A23" s="45" t="s">
        <v>182</v>
      </c>
      <c r="B23" t="s">
        <v>258</v>
      </c>
      <c r="AA23" s="49" t="s">
        <v>137</v>
      </c>
    </row>
    <row r="24" spans="1:27" ht="15.75" thickBot="1" x14ac:dyDescent="0.3">
      <c r="A24" s="45" t="s">
        <v>182</v>
      </c>
      <c r="B24" t="s">
        <v>258</v>
      </c>
      <c r="C24" t="s">
        <v>259</v>
      </c>
      <c r="D24" t="s">
        <v>260</v>
      </c>
      <c r="AA24" s="49" t="s">
        <v>144</v>
      </c>
    </row>
    <row r="25" spans="1:27" ht="15.75" thickBot="1" x14ac:dyDescent="0.3">
      <c r="A25" s="45" t="s">
        <v>182</v>
      </c>
      <c r="B25" t="s">
        <v>258</v>
      </c>
      <c r="C25" t="s">
        <v>259</v>
      </c>
      <c r="AA25" s="49" t="s">
        <v>155</v>
      </c>
    </row>
    <row r="26" spans="1:27" ht="15.75" thickBot="1" x14ac:dyDescent="0.3">
      <c r="A26" s="45" t="s">
        <v>182</v>
      </c>
      <c r="B26" t="s">
        <v>258</v>
      </c>
      <c r="C26" t="s">
        <v>259</v>
      </c>
      <c r="AA26" s="49" t="s">
        <v>162</v>
      </c>
    </row>
    <row r="27" spans="1:27" ht="15.75" thickBot="1" x14ac:dyDescent="0.3">
      <c r="A27" s="45" t="s">
        <v>182</v>
      </c>
      <c r="B27" t="s">
        <v>258</v>
      </c>
      <c r="C27" t="s">
        <v>259</v>
      </c>
      <c r="AA27" s="49" t="s">
        <v>165</v>
      </c>
    </row>
    <row r="28" spans="1:27" ht="15.75" thickBot="1" x14ac:dyDescent="0.3">
      <c r="A28" s="48" t="s">
        <v>199</v>
      </c>
      <c r="AA28" s="46" t="s">
        <v>170</v>
      </c>
    </row>
    <row r="29" spans="1:27" ht="15.75" thickBot="1" x14ac:dyDescent="0.3">
      <c r="A29" s="45" t="s">
        <v>211</v>
      </c>
      <c r="B29" t="s">
        <v>204</v>
      </c>
      <c r="C29" t="s">
        <v>205</v>
      </c>
      <c r="D29" t="s">
        <v>255</v>
      </c>
      <c r="AA29" s="49" t="s">
        <v>174</v>
      </c>
    </row>
    <row r="30" spans="1:27" x14ac:dyDescent="0.25">
      <c r="A30" s="45" t="s">
        <v>182</v>
      </c>
      <c r="AA30" s="49" t="s">
        <v>181</v>
      </c>
    </row>
    <row r="51" spans="27:27" ht="15.75" thickBot="1" x14ac:dyDescent="0.3">
      <c r="AA51" s="51"/>
    </row>
    <row r="57" spans="27:27" x14ac:dyDescent="0.25">
      <c r="AA57" s="50"/>
    </row>
    <row r="58" spans="27:27" ht="15.75" thickBot="1" x14ac:dyDescent="0.3">
      <c r="AA58" s="51"/>
    </row>
    <row r="60" spans="27:27" x14ac:dyDescent="0.25">
      <c r="AA60" s="50"/>
    </row>
    <row r="61" spans="27:27" x14ac:dyDescent="0.25">
      <c r="AA61" s="50"/>
    </row>
    <row r="62" spans="27:27" ht="15.75" thickBot="1" x14ac:dyDescent="0.3">
      <c r="AA62" s="51"/>
    </row>
    <row r="64" spans="27:27" x14ac:dyDescent="0.25">
      <c r="AA64" s="50"/>
    </row>
    <row r="65" spans="27:27" x14ac:dyDescent="0.25">
      <c r="AA65" s="50"/>
    </row>
    <row r="101" spans="27:27" ht="15.75" thickBot="1" x14ac:dyDescent="0.3">
      <c r="AA101" s="51"/>
    </row>
    <row r="105" spans="27:27" ht="15.75" thickBot="1" x14ac:dyDescent="0.3">
      <c r="AA105" s="47"/>
    </row>
    <row r="108" spans="27:27" x14ac:dyDescent="0.25">
      <c r="AA108" s="50"/>
    </row>
    <row r="109" spans="27:27" ht="15.75" thickBot="1" x14ac:dyDescent="0.3">
      <c r="AA109" s="51"/>
    </row>
    <row r="111" spans="27:27" x14ac:dyDescent="0.25">
      <c r="AA111" s="50"/>
    </row>
    <row r="112" spans="27:27" x14ac:dyDescent="0.25">
      <c r="AA112" s="50"/>
    </row>
    <row r="113" spans="27:27" ht="15.75" thickBot="1" x14ac:dyDescent="0.3">
      <c r="AA113" s="5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42"/>
  <sheetViews>
    <sheetView workbookViewId="0">
      <selection activeCell="F76" sqref="F76:F79"/>
    </sheetView>
  </sheetViews>
  <sheetFormatPr baseColWidth="10" defaultRowHeight="15" x14ac:dyDescent="0.25"/>
  <cols>
    <col min="1" max="1" width="45.7109375" style="79" bestFit="1" customWidth="1"/>
    <col min="2" max="6" width="11.42578125" style="79"/>
    <col min="7" max="7" width="11.42578125" style="79" customWidth="1"/>
    <col min="8" max="16384" width="11.42578125" style="79"/>
  </cols>
  <sheetData>
    <row r="2" spans="1:3" x14ac:dyDescent="0.25">
      <c r="A2" s="65" t="s">
        <v>288</v>
      </c>
      <c r="B2" s="56">
        <v>24</v>
      </c>
      <c r="C2" s="12" t="s">
        <v>42</v>
      </c>
    </row>
    <row r="3" spans="1:3" ht="15.75" thickBot="1" x14ac:dyDescent="0.3">
      <c r="A3" s="65" t="s">
        <v>262</v>
      </c>
      <c r="B3" s="56">
        <v>13</v>
      </c>
      <c r="C3" s="11" t="s">
        <v>41</v>
      </c>
    </row>
    <row r="4" spans="1:3" x14ac:dyDescent="0.25">
      <c r="A4" s="57"/>
      <c r="B4" s="57"/>
      <c r="C4" s="13"/>
    </row>
    <row r="5" spans="1:3" x14ac:dyDescent="0.25">
      <c r="A5" s="65" t="s">
        <v>77</v>
      </c>
      <c r="B5" s="56">
        <v>104</v>
      </c>
      <c r="C5" s="14" t="s">
        <v>287</v>
      </c>
    </row>
    <row r="6" spans="1:3" x14ac:dyDescent="0.25">
      <c r="A6" s="65" t="s">
        <v>273</v>
      </c>
      <c r="B6" s="56">
        <v>19</v>
      </c>
      <c r="C6" s="14" t="s">
        <v>286</v>
      </c>
    </row>
    <row r="7" spans="1:3" x14ac:dyDescent="0.25">
      <c r="A7" s="68" t="s">
        <v>46</v>
      </c>
      <c r="B7" s="58">
        <v>38</v>
      </c>
      <c r="C7" s="11" t="s">
        <v>47</v>
      </c>
    </row>
    <row r="8" spans="1:3" ht="15.75" thickBot="1" x14ac:dyDescent="0.3">
      <c r="A8" s="73" t="s">
        <v>48</v>
      </c>
      <c r="B8" s="54">
        <v>24</v>
      </c>
      <c r="C8" s="16" t="s">
        <v>49</v>
      </c>
    </row>
    <row r="9" spans="1:3" x14ac:dyDescent="0.25">
      <c r="A9" s="55"/>
      <c r="B9" s="55"/>
      <c r="C9" s="11"/>
    </row>
    <row r="10" spans="1:3" x14ac:dyDescent="0.25">
      <c r="A10" s="82" t="s">
        <v>298</v>
      </c>
      <c r="B10" s="56">
        <v>67</v>
      </c>
      <c r="C10" s="11" t="s">
        <v>51</v>
      </c>
    </row>
    <row r="11" spans="1:3" x14ac:dyDescent="0.25">
      <c r="A11" s="42" t="s">
        <v>268</v>
      </c>
      <c r="B11" s="58">
        <v>67</v>
      </c>
      <c r="C11" s="11" t="s">
        <v>289</v>
      </c>
    </row>
    <row r="12" spans="1:3" x14ac:dyDescent="0.25">
      <c r="A12" s="66" t="s">
        <v>297</v>
      </c>
      <c r="B12" s="80">
        <v>35</v>
      </c>
      <c r="C12" s="11" t="s">
        <v>300</v>
      </c>
    </row>
    <row r="13" spans="1:3" ht="15.75" thickBot="1" x14ac:dyDescent="0.3">
      <c r="A13" s="82" t="s">
        <v>268</v>
      </c>
      <c r="B13" s="56"/>
      <c r="C13" s="11" t="s">
        <v>52</v>
      </c>
    </row>
    <row r="14" spans="1:3" x14ac:dyDescent="0.25">
      <c r="A14" s="57"/>
      <c r="B14" s="57"/>
      <c r="C14" s="13"/>
    </row>
    <row r="15" spans="1:3" x14ac:dyDescent="0.25">
      <c r="A15" s="71" t="s">
        <v>296</v>
      </c>
      <c r="B15" s="81">
        <v>78</v>
      </c>
      <c r="C15" s="11" t="s">
        <v>56</v>
      </c>
    </row>
    <row r="16" spans="1:3" ht="18" x14ac:dyDescent="0.25">
      <c r="A16" s="64" t="s">
        <v>299</v>
      </c>
      <c r="B16" s="56">
        <v>26</v>
      </c>
      <c r="C16" s="11" t="s">
        <v>57</v>
      </c>
    </row>
    <row r="17" spans="1:3" ht="15.75" thickBot="1" x14ac:dyDescent="0.3">
      <c r="A17" s="67" t="s">
        <v>195</v>
      </c>
      <c r="B17" s="59">
        <v>10</v>
      </c>
      <c r="C17" s="16" t="s">
        <v>58</v>
      </c>
    </row>
    <row r="18" spans="1:3" x14ac:dyDescent="0.25">
      <c r="A18" s="70" t="s">
        <v>266</v>
      </c>
      <c r="B18" s="55">
        <v>27</v>
      </c>
      <c r="C18" s="11" t="s">
        <v>71</v>
      </c>
    </row>
    <row r="19" spans="1:3" x14ac:dyDescent="0.25">
      <c r="A19" s="66" t="s">
        <v>61</v>
      </c>
      <c r="B19" s="80">
        <v>17</v>
      </c>
      <c r="C19" s="11" t="s">
        <v>62</v>
      </c>
    </row>
    <row r="20" spans="1:3" ht="15.75" thickBot="1" x14ac:dyDescent="0.3">
      <c r="A20" s="72" t="s">
        <v>96</v>
      </c>
      <c r="B20" s="59">
        <v>6</v>
      </c>
      <c r="C20" s="16" t="s">
        <v>63</v>
      </c>
    </row>
    <row r="21" spans="1:3" x14ac:dyDescent="0.25">
      <c r="A21" s="52"/>
      <c r="B21" s="52"/>
      <c r="C21" s="18"/>
    </row>
    <row r="22" spans="1:3" x14ac:dyDescent="0.25">
      <c r="A22" s="66" t="s">
        <v>294</v>
      </c>
      <c r="B22" s="80">
        <v>16</v>
      </c>
      <c r="C22" s="77" t="s">
        <v>66</v>
      </c>
    </row>
    <row r="23" spans="1:3" x14ac:dyDescent="0.25">
      <c r="A23" s="74" t="s">
        <v>278</v>
      </c>
      <c r="B23" s="60">
        <v>16</v>
      </c>
      <c r="C23" s="77" t="s">
        <v>67</v>
      </c>
    </row>
    <row r="24" spans="1:3" x14ac:dyDescent="0.25">
      <c r="A24" s="74" t="s">
        <v>271</v>
      </c>
      <c r="B24" s="60">
        <v>13</v>
      </c>
      <c r="C24" s="77" t="s">
        <v>186</v>
      </c>
    </row>
    <row r="25" spans="1:3" ht="15.75" thickBot="1" x14ac:dyDescent="0.3">
      <c r="A25" s="67" t="s">
        <v>68</v>
      </c>
      <c r="B25" s="61">
        <v>13</v>
      </c>
      <c r="C25" s="78" t="s">
        <v>69</v>
      </c>
    </row>
    <row r="26" spans="1:3" x14ac:dyDescent="0.25">
      <c r="A26" s="52"/>
      <c r="B26" s="52"/>
      <c r="C26" s="18"/>
    </row>
    <row r="27" spans="1:3" x14ac:dyDescent="0.25">
      <c r="A27" s="83" t="s">
        <v>303</v>
      </c>
      <c r="B27" s="81">
        <v>114</v>
      </c>
      <c r="C27" s="77" t="s">
        <v>70</v>
      </c>
    </row>
    <row r="28" spans="1:3" x14ac:dyDescent="0.25">
      <c r="A28" s="8"/>
      <c r="B28" s="56"/>
      <c r="C28" s="11"/>
    </row>
    <row r="29" spans="1:3" ht="15.75" thickBot="1" x14ac:dyDescent="0.3">
      <c r="A29" s="76" t="s">
        <v>279</v>
      </c>
      <c r="B29" s="63">
        <v>29</v>
      </c>
      <c r="C29" s="77" t="s">
        <v>72</v>
      </c>
    </row>
    <row r="30" spans="1:3" x14ac:dyDescent="0.25">
      <c r="A30" s="52"/>
      <c r="B30" s="52"/>
      <c r="C30" s="18"/>
    </row>
    <row r="31" spans="1:3" x14ac:dyDescent="0.25">
      <c r="A31" s="71" t="s">
        <v>74</v>
      </c>
      <c r="B31" s="81">
        <v>56</v>
      </c>
      <c r="C31" s="77" t="s">
        <v>75</v>
      </c>
    </row>
    <row r="32" spans="1:3" x14ac:dyDescent="0.25">
      <c r="A32" s="71" t="s">
        <v>295</v>
      </c>
      <c r="B32" s="81">
        <v>28</v>
      </c>
      <c r="C32" s="77" t="s">
        <v>76</v>
      </c>
    </row>
    <row r="33" spans="1:3" ht="15.75" thickBot="1" x14ac:dyDescent="0.3">
      <c r="A33" s="84" t="s">
        <v>274</v>
      </c>
      <c r="B33" s="75">
        <v>18</v>
      </c>
      <c r="C33" s="78" t="s">
        <v>78</v>
      </c>
    </row>
    <row r="34" spans="1:3" x14ac:dyDescent="0.25">
      <c r="A34" s="55"/>
      <c r="B34" s="55"/>
      <c r="C34" s="13"/>
    </row>
    <row r="35" spans="1:3" x14ac:dyDescent="0.25">
      <c r="A35" s="64" t="s">
        <v>80</v>
      </c>
      <c r="B35" s="56">
        <v>19</v>
      </c>
      <c r="C35" s="11" t="s">
        <v>81</v>
      </c>
    </row>
    <row r="36" spans="1:3" x14ac:dyDescent="0.25">
      <c r="A36" s="42" t="s">
        <v>278</v>
      </c>
      <c r="B36" s="58">
        <v>10</v>
      </c>
      <c r="C36" s="11" t="s">
        <v>82</v>
      </c>
    </row>
    <row r="37" spans="1:3" ht="15.75" thickBot="1" x14ac:dyDescent="0.3">
      <c r="A37" s="72" t="s">
        <v>80</v>
      </c>
      <c r="B37" s="59">
        <v>6</v>
      </c>
      <c r="C37" s="16" t="s">
        <v>83</v>
      </c>
    </row>
    <row r="38" spans="1:3" x14ac:dyDescent="0.25">
      <c r="A38" s="55"/>
      <c r="B38" s="55"/>
      <c r="C38" s="11"/>
    </row>
    <row r="39" spans="1:3" x14ac:dyDescent="0.25">
      <c r="A39" s="68" t="s">
        <v>196</v>
      </c>
      <c r="B39" s="58">
        <v>8</v>
      </c>
      <c r="C39" s="11" t="s">
        <v>86</v>
      </c>
    </row>
    <row r="40" spans="1:3" x14ac:dyDescent="0.25">
      <c r="A40" s="68" t="s">
        <v>197</v>
      </c>
      <c r="B40" s="58">
        <v>4</v>
      </c>
      <c r="C40" s="11" t="s">
        <v>87</v>
      </c>
    </row>
    <row r="41" spans="1:3" x14ac:dyDescent="0.25">
      <c r="A41" s="68" t="s">
        <v>265</v>
      </c>
      <c r="B41" s="58">
        <v>3</v>
      </c>
      <c r="C41" s="11" t="s">
        <v>88</v>
      </c>
    </row>
    <row r="42" spans="1:3" x14ac:dyDescent="0.25">
      <c r="A42" s="69" t="s">
        <v>263</v>
      </c>
      <c r="B42" s="58">
        <v>2</v>
      </c>
      <c r="C42" s="11" t="s">
        <v>89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0"/>
  <sheetViews>
    <sheetView workbookViewId="0">
      <selection activeCell="F76" sqref="F76:F79"/>
    </sheetView>
  </sheetViews>
  <sheetFormatPr baseColWidth="10" defaultRowHeight="15" x14ac:dyDescent="0.25"/>
  <cols>
    <col min="1" max="1" width="11.42578125" style="114"/>
    <col min="3" max="3" width="11.42578125" style="117"/>
  </cols>
  <sheetData>
    <row r="1" spans="1:11" x14ac:dyDescent="0.25">
      <c r="A1" s="108" t="s">
        <v>312</v>
      </c>
      <c r="C1" s="11" t="s">
        <v>356</v>
      </c>
      <c r="D1" s="265" t="s">
        <v>360</v>
      </c>
    </row>
    <row r="2" spans="1:11" x14ac:dyDescent="0.25">
      <c r="A2" s="108" t="s">
        <v>336</v>
      </c>
      <c r="C2" s="11" t="s">
        <v>347</v>
      </c>
      <c r="D2" s="265"/>
    </row>
    <row r="3" spans="1:11" x14ac:dyDescent="0.25">
      <c r="A3" s="108" t="s">
        <v>332</v>
      </c>
      <c r="C3" s="11" t="s">
        <v>353</v>
      </c>
      <c r="D3" s="265"/>
    </row>
    <row r="4" spans="1:11" x14ac:dyDescent="0.25">
      <c r="A4" s="108" t="s">
        <v>335</v>
      </c>
      <c r="C4" s="11" t="s">
        <v>355</v>
      </c>
      <c r="D4" s="265"/>
    </row>
    <row r="5" spans="1:11" x14ac:dyDescent="0.25">
      <c r="A5" s="108" t="s">
        <v>333</v>
      </c>
      <c r="C5" s="11" t="s">
        <v>87</v>
      </c>
      <c r="D5" s="265" t="s">
        <v>361</v>
      </c>
    </row>
    <row r="6" spans="1:11" x14ac:dyDescent="0.25">
      <c r="A6" s="109" t="s">
        <v>172</v>
      </c>
      <c r="C6" s="11" t="s">
        <v>114</v>
      </c>
      <c r="D6" s="265"/>
      <c r="G6">
        <v>48</v>
      </c>
      <c r="H6" t="s">
        <v>357</v>
      </c>
    </row>
    <row r="7" spans="1:11" x14ac:dyDescent="0.25">
      <c r="A7" s="108" t="s">
        <v>52</v>
      </c>
      <c r="C7" s="12" t="s">
        <v>147</v>
      </c>
      <c r="D7" s="265"/>
      <c r="G7">
        <v>13</v>
      </c>
      <c r="H7" t="s">
        <v>358</v>
      </c>
      <c r="K7">
        <v>61</v>
      </c>
    </row>
    <row r="8" spans="1:11" x14ac:dyDescent="0.25">
      <c r="A8" s="108" t="s">
        <v>62</v>
      </c>
      <c r="C8" s="11" t="s">
        <v>348</v>
      </c>
      <c r="D8" s="265"/>
      <c r="G8">
        <v>15</v>
      </c>
      <c r="H8" t="s">
        <v>359</v>
      </c>
    </row>
    <row r="9" spans="1:11" x14ac:dyDescent="0.25">
      <c r="A9" s="108" t="s">
        <v>75</v>
      </c>
      <c r="C9" s="14" t="s">
        <v>350</v>
      </c>
      <c r="D9" s="265" t="s">
        <v>362</v>
      </c>
      <c r="G9" s="120">
        <f>SUM(G6:G8)</f>
        <v>76</v>
      </c>
    </row>
    <row r="10" spans="1:11" x14ac:dyDescent="0.25">
      <c r="A10" s="108" t="s">
        <v>331</v>
      </c>
      <c r="C10" s="11" t="s">
        <v>349</v>
      </c>
      <c r="D10" s="265"/>
      <c r="K10" s="120">
        <v>20</v>
      </c>
    </row>
    <row r="11" spans="1:11" x14ac:dyDescent="0.25">
      <c r="A11" s="108" t="s">
        <v>71</v>
      </c>
      <c r="C11" s="11" t="s">
        <v>352</v>
      </c>
      <c r="D11" s="265"/>
    </row>
    <row r="12" spans="1:11" x14ac:dyDescent="0.25">
      <c r="A12" s="108" t="s">
        <v>330</v>
      </c>
      <c r="C12" s="11" t="s">
        <v>351</v>
      </c>
      <c r="D12" s="265"/>
    </row>
    <row r="13" spans="1:11" x14ac:dyDescent="0.25">
      <c r="A13" s="110" t="s">
        <v>342</v>
      </c>
      <c r="C13" s="11" t="s">
        <v>354</v>
      </c>
      <c r="D13" s="265"/>
    </row>
    <row r="14" spans="1:11" x14ac:dyDescent="0.25">
      <c r="A14" s="108" t="s">
        <v>177</v>
      </c>
      <c r="C14" s="11"/>
    </row>
    <row r="15" spans="1:11" x14ac:dyDescent="0.25">
      <c r="A15" s="108" t="s">
        <v>326</v>
      </c>
      <c r="C15" s="11"/>
    </row>
    <row r="16" spans="1:11" x14ac:dyDescent="0.25">
      <c r="A16" s="108" t="s">
        <v>57</v>
      </c>
      <c r="C16" s="11"/>
    </row>
    <row r="17" spans="1:1" x14ac:dyDescent="0.25">
      <c r="A17" s="108" t="s">
        <v>70</v>
      </c>
    </row>
    <row r="18" spans="1:1" x14ac:dyDescent="0.25">
      <c r="A18" s="108" t="s">
        <v>41</v>
      </c>
    </row>
    <row r="19" spans="1:1" x14ac:dyDescent="0.25">
      <c r="A19" s="108" t="s">
        <v>148</v>
      </c>
    </row>
    <row r="20" spans="1:1" x14ac:dyDescent="0.25">
      <c r="A20" s="108" t="s">
        <v>192</v>
      </c>
    </row>
    <row r="21" spans="1:1" x14ac:dyDescent="0.25">
      <c r="A21" s="111" t="s">
        <v>146</v>
      </c>
    </row>
    <row r="22" spans="1:1" x14ac:dyDescent="0.25">
      <c r="A22" s="109" t="s">
        <v>33</v>
      </c>
    </row>
    <row r="23" spans="1:1" x14ac:dyDescent="0.25">
      <c r="A23" s="108" t="s">
        <v>186</v>
      </c>
    </row>
    <row r="24" spans="1:1" x14ac:dyDescent="0.25">
      <c r="A24" s="108" t="s">
        <v>104</v>
      </c>
    </row>
    <row r="25" spans="1:1" x14ac:dyDescent="0.25">
      <c r="A25" s="112" t="s">
        <v>337</v>
      </c>
    </row>
    <row r="26" spans="1:1" x14ac:dyDescent="0.25">
      <c r="A26" s="108" t="s">
        <v>66</v>
      </c>
    </row>
    <row r="27" spans="1:1" x14ac:dyDescent="0.25">
      <c r="A27" s="108" t="s">
        <v>130</v>
      </c>
    </row>
    <row r="28" spans="1:1" x14ac:dyDescent="0.25">
      <c r="A28" s="108" t="s">
        <v>150</v>
      </c>
    </row>
    <row r="29" spans="1:1" x14ac:dyDescent="0.25">
      <c r="A29" s="108" t="s">
        <v>338</v>
      </c>
    </row>
    <row r="30" spans="1:1" x14ac:dyDescent="0.25">
      <c r="A30" s="108" t="s">
        <v>76</v>
      </c>
    </row>
    <row r="31" spans="1:1" x14ac:dyDescent="0.25">
      <c r="A31" s="109" t="s">
        <v>281</v>
      </c>
    </row>
    <row r="32" spans="1:1" x14ac:dyDescent="0.25">
      <c r="A32" s="109" t="s">
        <v>25</v>
      </c>
    </row>
    <row r="33" spans="1:3" x14ac:dyDescent="0.25">
      <c r="A33" s="113" t="s">
        <v>324</v>
      </c>
    </row>
    <row r="34" spans="1:3" x14ac:dyDescent="0.25">
      <c r="A34" s="108" t="s">
        <v>56</v>
      </c>
    </row>
    <row r="35" spans="1:3" x14ac:dyDescent="0.25">
      <c r="A35" s="109" t="s">
        <v>323</v>
      </c>
    </row>
    <row r="36" spans="1:3" x14ac:dyDescent="0.25">
      <c r="A36" s="108" t="s">
        <v>286</v>
      </c>
      <c r="C36" s="106"/>
    </row>
    <row r="37" spans="1:3" x14ac:dyDescent="0.25">
      <c r="A37" s="108" t="s">
        <v>325</v>
      </c>
      <c r="C37" s="106"/>
    </row>
    <row r="38" spans="1:3" x14ac:dyDescent="0.25">
      <c r="A38" s="108" t="s">
        <v>82</v>
      </c>
      <c r="C38" s="11"/>
    </row>
    <row r="39" spans="1:3" x14ac:dyDescent="0.25">
      <c r="A39" s="108" t="s">
        <v>340</v>
      </c>
      <c r="C39" s="11"/>
    </row>
    <row r="40" spans="1:3" x14ac:dyDescent="0.25">
      <c r="A40" s="108" t="s">
        <v>179</v>
      </c>
      <c r="C40" s="11"/>
    </row>
    <row r="41" spans="1:3" x14ac:dyDescent="0.25">
      <c r="A41" s="110" t="s">
        <v>329</v>
      </c>
      <c r="C41" s="11"/>
    </row>
    <row r="42" spans="1:3" x14ac:dyDescent="0.25">
      <c r="A42" s="109" t="s">
        <v>42</v>
      </c>
      <c r="C42" s="11"/>
    </row>
    <row r="43" spans="1:3" x14ac:dyDescent="0.25">
      <c r="A43" s="110" t="s">
        <v>343</v>
      </c>
    </row>
    <row r="44" spans="1:3" x14ac:dyDescent="0.25">
      <c r="A44" s="108" t="s">
        <v>86</v>
      </c>
    </row>
    <row r="45" spans="1:3" x14ac:dyDescent="0.25">
      <c r="A45" s="108" t="s">
        <v>140</v>
      </c>
    </row>
    <row r="46" spans="1:3" x14ac:dyDescent="0.25">
      <c r="A46" s="108" t="s">
        <v>158</v>
      </c>
    </row>
    <row r="47" spans="1:3" x14ac:dyDescent="0.25">
      <c r="A47" s="108" t="s">
        <v>49</v>
      </c>
      <c r="C47" s="11"/>
    </row>
    <row r="48" spans="1:3" s="107" customFormat="1" x14ac:dyDescent="0.25">
      <c r="A48" s="109" t="s">
        <v>171</v>
      </c>
      <c r="C48" s="11"/>
    </row>
    <row r="49" spans="1:3" x14ac:dyDescent="0.25">
      <c r="A49" s="108" t="s">
        <v>178</v>
      </c>
    </row>
    <row r="50" spans="1:3" x14ac:dyDescent="0.25">
      <c r="A50" s="110" t="s">
        <v>321</v>
      </c>
      <c r="C50" s="118"/>
    </row>
    <row r="51" spans="1:3" x14ac:dyDescent="0.25">
      <c r="A51" s="108" t="s">
        <v>339</v>
      </c>
      <c r="C51" s="11"/>
    </row>
    <row r="52" spans="1:3" x14ac:dyDescent="0.25">
      <c r="A52" s="108" t="s">
        <v>115</v>
      </c>
      <c r="C52" s="11"/>
    </row>
    <row r="53" spans="1:3" x14ac:dyDescent="0.25">
      <c r="A53" s="108" t="s">
        <v>89</v>
      </c>
      <c r="C53" s="11"/>
    </row>
    <row r="54" spans="1:3" x14ac:dyDescent="0.25">
      <c r="A54" s="108" t="s">
        <v>78</v>
      </c>
      <c r="C54" s="11"/>
    </row>
    <row r="55" spans="1:3" x14ac:dyDescent="0.25">
      <c r="A55" s="108" t="s">
        <v>341</v>
      </c>
      <c r="C55" s="11"/>
    </row>
    <row r="56" spans="1:3" x14ac:dyDescent="0.25">
      <c r="A56" s="108" t="s">
        <v>185</v>
      </c>
      <c r="C56" s="11"/>
    </row>
    <row r="57" spans="1:3" x14ac:dyDescent="0.25">
      <c r="A57" s="108" t="s">
        <v>88</v>
      </c>
      <c r="C57" s="11"/>
    </row>
    <row r="58" spans="1:3" x14ac:dyDescent="0.25">
      <c r="A58" s="109" t="s">
        <v>24</v>
      </c>
      <c r="C58" s="11"/>
    </row>
    <row r="59" spans="1:3" x14ac:dyDescent="0.25">
      <c r="A59" s="109" t="s">
        <v>26</v>
      </c>
      <c r="C59" s="11"/>
    </row>
    <row r="60" spans="1:3" x14ac:dyDescent="0.25">
      <c r="A60" s="108" t="s">
        <v>334</v>
      </c>
      <c r="C60" s="11"/>
    </row>
    <row r="61" spans="1:3" x14ac:dyDescent="0.25">
      <c r="A61" s="108" t="s">
        <v>132</v>
      </c>
      <c r="C61" s="11"/>
    </row>
    <row r="62" spans="1:3" x14ac:dyDescent="0.25">
      <c r="A62" s="108" t="s">
        <v>139</v>
      </c>
      <c r="C62" s="11"/>
    </row>
    <row r="63" spans="1:3" x14ac:dyDescent="0.25">
      <c r="A63" s="111" t="s">
        <v>35</v>
      </c>
      <c r="C63" s="11"/>
    </row>
    <row r="64" spans="1:3" x14ac:dyDescent="0.25">
      <c r="A64" s="108" t="s">
        <v>122</v>
      </c>
      <c r="C64" s="11"/>
    </row>
    <row r="65" spans="1:3" x14ac:dyDescent="0.25">
      <c r="A65" s="109" t="s">
        <v>34</v>
      </c>
    </row>
    <row r="66" spans="1:3" x14ac:dyDescent="0.25">
      <c r="A66" s="108" t="s">
        <v>328</v>
      </c>
    </row>
    <row r="67" spans="1:3" x14ac:dyDescent="0.25">
      <c r="A67" s="108" t="s">
        <v>327</v>
      </c>
    </row>
    <row r="68" spans="1:3" x14ac:dyDescent="0.25">
      <c r="A68" s="110" t="s">
        <v>98</v>
      </c>
    </row>
    <row r="69" spans="1:3" x14ac:dyDescent="0.25">
      <c r="A69" s="110" t="s">
        <v>97</v>
      </c>
    </row>
    <row r="70" spans="1:3" x14ac:dyDescent="0.25">
      <c r="A70" s="108" t="s">
        <v>72</v>
      </c>
    </row>
    <row r="71" spans="1:3" x14ac:dyDescent="0.25">
      <c r="A71" s="108" t="s">
        <v>184</v>
      </c>
      <c r="C71" s="11"/>
    </row>
    <row r="72" spans="1:3" x14ac:dyDescent="0.25">
      <c r="A72" s="108" t="s">
        <v>112</v>
      </c>
      <c r="C72" s="119"/>
    </row>
    <row r="73" spans="1:3" x14ac:dyDescent="0.25">
      <c r="A73" s="108" t="s">
        <v>141</v>
      </c>
      <c r="C73" s="11"/>
    </row>
    <row r="74" spans="1:3" x14ac:dyDescent="0.25">
      <c r="A74" s="108" t="s">
        <v>141</v>
      </c>
      <c r="C74" s="11"/>
    </row>
    <row r="75" spans="1:3" x14ac:dyDescent="0.25">
      <c r="A75" s="108" t="s">
        <v>183</v>
      </c>
      <c r="C75" s="55"/>
    </row>
    <row r="76" spans="1:3" x14ac:dyDescent="0.25">
      <c r="A76" s="108" t="s">
        <v>67</v>
      </c>
      <c r="C76" s="106"/>
    </row>
    <row r="77" spans="1:3" x14ac:dyDescent="0.25">
      <c r="C77" s="106"/>
    </row>
    <row r="78" spans="1:3" x14ac:dyDescent="0.25">
      <c r="C78" s="106"/>
    </row>
    <row r="79" spans="1:3" x14ac:dyDescent="0.25">
      <c r="C79" s="14"/>
    </row>
    <row r="80" spans="1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86" spans="3:3" x14ac:dyDescent="0.25">
      <c r="C86" s="11"/>
    </row>
    <row r="87" spans="3:3" x14ac:dyDescent="0.25">
      <c r="C87" s="11"/>
    </row>
    <row r="88" spans="3:3" x14ac:dyDescent="0.25">
      <c r="C88" s="11"/>
    </row>
    <row r="89" spans="3:3" x14ac:dyDescent="0.25">
      <c r="C89" s="11"/>
    </row>
    <row r="90" spans="3:3" x14ac:dyDescent="0.25">
      <c r="C90" s="11"/>
    </row>
  </sheetData>
  <mergeCells count="3">
    <mergeCell ref="D1:D4"/>
    <mergeCell ref="D5:D8"/>
    <mergeCell ref="D9:D13"/>
  </mergeCells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0"/>
  <sheetViews>
    <sheetView tabSelected="1" topLeftCell="B13" zoomScaleNormal="100" workbookViewId="0">
      <selection activeCell="N29" sqref="N29"/>
    </sheetView>
  </sheetViews>
  <sheetFormatPr baseColWidth="10" defaultRowHeight="12.75" x14ac:dyDescent="0.2"/>
  <cols>
    <col min="1" max="1" width="11.42578125" style="176" customWidth="1"/>
    <col min="2" max="2" width="12.5703125" style="176" customWidth="1"/>
    <col min="3" max="3" width="10.140625" style="176" customWidth="1"/>
    <col min="4" max="4" width="9" style="176" bestFit="1" customWidth="1"/>
    <col min="5" max="5" width="14.7109375" style="176" customWidth="1"/>
    <col min="6" max="6" width="9.7109375" style="176" bestFit="1" customWidth="1"/>
    <col min="7" max="7" width="14.28515625" style="177" customWidth="1"/>
    <col min="8" max="8" width="16.85546875" style="177" customWidth="1"/>
    <col min="9" max="9" width="12.42578125" style="176" customWidth="1"/>
    <col min="10" max="10" width="14.85546875" style="176" bestFit="1" customWidth="1"/>
    <col min="11" max="11" width="13" style="176" customWidth="1"/>
    <col min="12" max="12" width="10.28515625" style="176" customWidth="1"/>
    <col min="13" max="13" width="15.7109375" style="176" customWidth="1"/>
    <col min="14" max="14" width="13.7109375" style="177" customWidth="1"/>
    <col min="15" max="16384" width="11.42578125" style="176"/>
  </cols>
  <sheetData>
    <row r="1" spans="1:14" s="179" customFormat="1" ht="11.25" customHeight="1" x14ac:dyDescent="0.2">
      <c r="A1" s="266"/>
      <c r="B1" s="268" t="s">
        <v>571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70"/>
    </row>
    <row r="2" spans="1:14" s="179" customFormat="1" ht="11.25" customHeight="1" x14ac:dyDescent="0.2">
      <c r="A2" s="267"/>
      <c r="B2" s="268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70"/>
    </row>
    <row r="3" spans="1:14" s="179" customFormat="1" ht="12.75" customHeight="1" x14ac:dyDescent="0.2">
      <c r="A3" s="267"/>
      <c r="B3" s="271" t="s">
        <v>565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3"/>
    </row>
    <row r="4" spans="1:14" s="179" customFormat="1" ht="19.5" customHeight="1" x14ac:dyDescent="0.2">
      <c r="A4" s="267"/>
      <c r="B4" s="274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6"/>
    </row>
    <row r="5" spans="1:14" s="178" customFormat="1" ht="52.5" customHeight="1" x14ac:dyDescent="0.2">
      <c r="A5" s="180" t="s">
        <v>0</v>
      </c>
      <c r="B5" s="180" t="s">
        <v>1</v>
      </c>
      <c r="C5" s="180" t="s">
        <v>2</v>
      </c>
      <c r="D5" s="180" t="s">
        <v>3</v>
      </c>
      <c r="E5" s="180" t="s">
        <v>4</v>
      </c>
      <c r="F5" s="180" t="s">
        <v>563</v>
      </c>
      <c r="G5" s="180" t="s">
        <v>564</v>
      </c>
      <c r="H5" s="180" t="s">
        <v>566</v>
      </c>
      <c r="I5" s="180" t="s">
        <v>567</v>
      </c>
      <c r="J5" s="180" t="s">
        <v>570</v>
      </c>
      <c r="K5" s="181" t="s">
        <v>9</v>
      </c>
      <c r="L5" s="181" t="s">
        <v>10</v>
      </c>
      <c r="M5" s="181" t="s">
        <v>569</v>
      </c>
      <c r="N5" s="182" t="s">
        <v>568</v>
      </c>
    </row>
    <row r="6" spans="1:14" x14ac:dyDescent="0.2">
      <c r="A6" s="277"/>
      <c r="B6" s="277"/>
      <c r="C6" s="277"/>
      <c r="D6" s="277"/>
      <c r="E6" s="277"/>
      <c r="F6" s="190"/>
      <c r="G6" s="191"/>
      <c r="H6" s="192"/>
      <c r="I6" s="190"/>
      <c r="J6" s="187"/>
      <c r="K6" s="188"/>
      <c r="L6" s="188"/>
      <c r="M6" s="188"/>
      <c r="N6" s="183"/>
    </row>
    <row r="7" spans="1:14" x14ac:dyDescent="0.2">
      <c r="A7" s="277"/>
      <c r="B7" s="277"/>
      <c r="C7" s="277"/>
      <c r="D7" s="277"/>
      <c r="E7" s="277"/>
      <c r="F7" s="190"/>
      <c r="G7" s="191"/>
      <c r="H7" s="192"/>
      <c r="I7" s="190"/>
      <c r="J7" s="187"/>
      <c r="K7" s="188"/>
      <c r="L7" s="188"/>
      <c r="M7" s="188"/>
      <c r="N7" s="183"/>
    </row>
    <row r="8" spans="1:14" x14ac:dyDescent="0.2">
      <c r="A8" s="277"/>
      <c r="B8" s="277"/>
      <c r="C8" s="277"/>
      <c r="D8" s="277"/>
      <c r="E8" s="277"/>
      <c r="F8" s="189"/>
      <c r="G8" s="184"/>
      <c r="H8" s="185"/>
      <c r="I8" s="189"/>
      <c r="J8" s="187"/>
      <c r="K8" s="188"/>
      <c r="L8" s="188"/>
      <c r="M8" s="188"/>
      <c r="N8" s="183"/>
    </row>
    <row r="9" spans="1:14" x14ac:dyDescent="0.2">
      <c r="A9" s="277"/>
      <c r="B9" s="277"/>
      <c r="C9" s="277"/>
      <c r="D9" s="277"/>
      <c r="E9" s="277"/>
      <c r="F9" s="190"/>
      <c r="G9" s="184"/>
      <c r="H9" s="185"/>
      <c r="I9" s="189"/>
      <c r="J9" s="187"/>
      <c r="K9" s="188"/>
      <c r="L9" s="188"/>
      <c r="M9" s="188"/>
      <c r="N9" s="183"/>
    </row>
    <row r="10" spans="1:14" x14ac:dyDescent="0.2">
      <c r="A10" s="277"/>
      <c r="B10" s="277"/>
      <c r="C10" s="277"/>
      <c r="D10" s="277"/>
      <c r="E10" s="277"/>
      <c r="F10" s="190"/>
      <c r="G10" s="184"/>
      <c r="H10" s="185"/>
      <c r="I10" s="189"/>
      <c r="J10" s="187"/>
      <c r="K10" s="188"/>
      <c r="L10" s="188"/>
      <c r="M10" s="188"/>
      <c r="N10" s="183"/>
    </row>
    <row r="11" spans="1:14" x14ac:dyDescent="0.2">
      <c r="A11" s="277"/>
      <c r="B11" s="277"/>
      <c r="C11" s="277"/>
      <c r="D11" s="277"/>
      <c r="E11" s="277"/>
      <c r="F11" s="190"/>
      <c r="G11" s="184"/>
      <c r="H11" s="185"/>
      <c r="I11" s="189"/>
      <c r="J11" s="187"/>
      <c r="K11" s="188"/>
      <c r="L11" s="188"/>
      <c r="M11" s="188"/>
      <c r="N11" s="183"/>
    </row>
    <row r="12" spans="1:14" x14ac:dyDescent="0.2">
      <c r="A12" s="277"/>
      <c r="B12" s="277"/>
      <c r="C12" s="277"/>
      <c r="D12" s="277"/>
      <c r="E12" s="277"/>
      <c r="F12" s="190"/>
      <c r="G12" s="184"/>
      <c r="H12" s="185"/>
      <c r="I12" s="189"/>
      <c r="J12" s="187"/>
      <c r="K12" s="188"/>
      <c r="L12" s="188"/>
      <c r="M12" s="188"/>
      <c r="N12" s="183"/>
    </row>
    <row r="13" spans="1:14" x14ac:dyDescent="0.2">
      <c r="A13" s="277"/>
      <c r="B13" s="277"/>
      <c r="C13" s="277"/>
      <c r="D13" s="277"/>
      <c r="E13" s="277"/>
      <c r="F13" s="190"/>
      <c r="G13" s="184"/>
      <c r="H13" s="185"/>
      <c r="I13" s="189"/>
      <c r="J13" s="187"/>
      <c r="K13" s="188"/>
      <c r="L13" s="188"/>
      <c r="M13" s="188"/>
      <c r="N13" s="183"/>
    </row>
    <row r="14" spans="1:14" x14ac:dyDescent="0.2">
      <c r="A14" s="277"/>
      <c r="B14" s="277"/>
      <c r="C14" s="277"/>
      <c r="D14" s="277"/>
      <c r="E14" s="277"/>
      <c r="F14" s="190"/>
      <c r="G14" s="184"/>
      <c r="H14" s="185"/>
      <c r="I14" s="189"/>
      <c r="J14" s="189"/>
      <c r="K14" s="188"/>
      <c r="L14" s="188"/>
      <c r="M14" s="188"/>
      <c r="N14" s="183"/>
    </row>
    <row r="15" spans="1:14" x14ac:dyDescent="0.2">
      <c r="A15" s="277"/>
      <c r="B15" s="277"/>
      <c r="C15" s="277"/>
      <c r="D15" s="277"/>
      <c r="E15" s="277"/>
      <c r="F15" s="190"/>
      <c r="G15" s="184"/>
      <c r="H15" s="185"/>
      <c r="I15" s="189"/>
      <c r="J15" s="189"/>
      <c r="K15" s="188"/>
      <c r="L15" s="188"/>
      <c r="M15" s="188"/>
      <c r="N15" s="183"/>
    </row>
    <row r="16" spans="1:14" x14ac:dyDescent="0.2">
      <c r="A16" s="277"/>
      <c r="B16" s="277"/>
      <c r="C16" s="277"/>
      <c r="D16" s="277"/>
      <c r="E16" s="277"/>
      <c r="F16" s="190"/>
      <c r="G16" s="184"/>
      <c r="H16" s="185"/>
      <c r="I16" s="189"/>
      <c r="J16" s="189"/>
      <c r="K16" s="188"/>
      <c r="L16" s="188"/>
      <c r="M16" s="188"/>
      <c r="N16" s="183"/>
    </row>
    <row r="17" spans="1:14" x14ac:dyDescent="0.2">
      <c r="A17" s="277"/>
      <c r="B17" s="277"/>
      <c r="C17" s="277"/>
      <c r="D17" s="277"/>
      <c r="E17" s="277"/>
      <c r="F17" s="190"/>
      <c r="G17" s="184"/>
      <c r="H17" s="185"/>
      <c r="I17" s="189"/>
      <c r="J17" s="189"/>
      <c r="K17" s="188"/>
      <c r="L17" s="188"/>
      <c r="M17" s="188"/>
      <c r="N17" s="183"/>
    </row>
    <row r="18" spans="1:14" x14ac:dyDescent="0.2">
      <c r="A18" s="277"/>
      <c r="B18" s="277"/>
      <c r="C18" s="277"/>
      <c r="D18" s="277"/>
      <c r="E18" s="277"/>
      <c r="F18" s="190"/>
      <c r="G18" s="191"/>
      <c r="H18" s="192"/>
      <c r="I18" s="190"/>
      <c r="J18" s="187"/>
      <c r="K18" s="188"/>
      <c r="L18" s="188"/>
      <c r="M18" s="188"/>
      <c r="N18" s="183"/>
    </row>
    <row r="19" spans="1:14" x14ac:dyDescent="0.2">
      <c r="A19" s="277"/>
      <c r="B19" s="277"/>
      <c r="C19" s="277"/>
      <c r="D19" s="277"/>
      <c r="E19" s="277"/>
      <c r="F19" s="190"/>
      <c r="G19" s="191"/>
      <c r="H19" s="192"/>
      <c r="I19" s="190"/>
      <c r="J19" s="187"/>
      <c r="K19" s="188"/>
      <c r="L19" s="188"/>
      <c r="M19" s="188"/>
      <c r="N19" s="183"/>
    </row>
    <row r="20" spans="1:14" x14ac:dyDescent="0.2">
      <c r="A20" s="277"/>
      <c r="B20" s="277"/>
      <c r="C20" s="277"/>
      <c r="D20" s="277"/>
      <c r="E20" s="277"/>
      <c r="F20" s="190"/>
      <c r="G20" s="184"/>
      <c r="H20" s="185"/>
      <c r="I20" s="189"/>
      <c r="J20" s="189"/>
      <c r="K20" s="188"/>
      <c r="L20" s="188"/>
      <c r="M20" s="188"/>
      <c r="N20" s="183"/>
    </row>
    <row r="21" spans="1:14" x14ac:dyDescent="0.2">
      <c r="A21" s="277"/>
      <c r="B21" s="277"/>
      <c r="C21" s="277"/>
      <c r="D21" s="277"/>
      <c r="E21" s="277"/>
      <c r="F21" s="190"/>
      <c r="G21" s="184"/>
      <c r="H21" s="185"/>
      <c r="I21" s="189"/>
      <c r="J21" s="187"/>
      <c r="K21" s="188"/>
      <c r="L21" s="188"/>
      <c r="M21" s="188"/>
      <c r="N21" s="183"/>
    </row>
    <row r="22" spans="1:14" x14ac:dyDescent="0.2">
      <c r="A22" s="277"/>
      <c r="B22" s="277"/>
      <c r="C22" s="277"/>
      <c r="D22" s="277"/>
      <c r="E22" s="277"/>
      <c r="F22" s="190"/>
      <c r="G22" s="184"/>
      <c r="H22" s="185"/>
      <c r="I22" s="189"/>
      <c r="J22" s="189"/>
      <c r="K22" s="188"/>
      <c r="L22" s="188"/>
      <c r="M22" s="188"/>
      <c r="N22" s="183"/>
    </row>
    <row r="23" spans="1:14" x14ac:dyDescent="0.2">
      <c r="A23" s="277"/>
      <c r="B23" s="277"/>
      <c r="C23" s="277"/>
      <c r="D23" s="277"/>
      <c r="E23" s="277"/>
      <c r="F23" s="190"/>
      <c r="G23" s="184"/>
      <c r="H23" s="185"/>
      <c r="I23" s="189"/>
      <c r="J23" s="187"/>
      <c r="K23" s="188"/>
      <c r="L23" s="188"/>
      <c r="M23" s="188"/>
      <c r="N23" s="183"/>
    </row>
    <row r="24" spans="1:14" x14ac:dyDescent="0.2">
      <c r="A24" s="277"/>
      <c r="B24" s="277"/>
      <c r="C24" s="277"/>
      <c r="D24" s="277"/>
      <c r="E24" s="277"/>
      <c r="F24" s="190"/>
      <c r="G24" s="184"/>
      <c r="H24" s="185"/>
      <c r="I24" s="186"/>
      <c r="J24" s="186"/>
      <c r="K24" s="188"/>
      <c r="L24" s="188"/>
      <c r="M24" s="188"/>
      <c r="N24" s="183"/>
    </row>
    <row r="25" spans="1:14" x14ac:dyDescent="0.2">
      <c r="A25" s="277"/>
      <c r="B25" s="277"/>
      <c r="C25" s="277"/>
      <c r="D25" s="277"/>
      <c r="E25" s="277"/>
      <c r="F25" s="190"/>
      <c r="G25" s="184"/>
      <c r="H25" s="185"/>
      <c r="I25" s="186"/>
      <c r="J25" s="187"/>
      <c r="K25" s="188"/>
      <c r="L25" s="188"/>
      <c r="M25" s="188"/>
      <c r="N25" s="183"/>
    </row>
    <row r="26" spans="1:14" x14ac:dyDescent="0.2">
      <c r="A26" s="277"/>
      <c r="B26" s="277"/>
      <c r="C26" s="277"/>
      <c r="D26" s="277"/>
      <c r="E26" s="277"/>
      <c r="F26" s="186"/>
      <c r="G26" s="184"/>
      <c r="H26" s="185"/>
      <c r="I26" s="186"/>
      <c r="J26" s="187"/>
      <c r="K26" s="188"/>
      <c r="L26" s="188"/>
      <c r="M26" s="188"/>
      <c r="N26" s="183"/>
    </row>
    <row r="27" spans="1:14" x14ac:dyDescent="0.2">
      <c r="A27" s="277"/>
      <c r="B27" s="277"/>
      <c r="C27" s="277"/>
      <c r="D27" s="277"/>
      <c r="E27" s="277"/>
      <c r="F27" s="186"/>
      <c r="G27" s="184"/>
      <c r="H27" s="185"/>
      <c r="I27" s="186"/>
      <c r="J27" s="187"/>
      <c r="K27" s="188"/>
      <c r="L27" s="188"/>
      <c r="M27" s="188"/>
      <c r="N27" s="183"/>
    </row>
    <row r="28" spans="1:14" x14ac:dyDescent="0.2">
      <c r="A28" s="277"/>
      <c r="B28" s="277"/>
      <c r="C28" s="277"/>
      <c r="D28" s="277"/>
      <c r="E28" s="277"/>
      <c r="F28" s="186"/>
      <c r="G28" s="184"/>
      <c r="H28" s="185"/>
      <c r="I28" s="186"/>
      <c r="J28" s="187"/>
      <c r="K28" s="188"/>
      <c r="L28" s="188"/>
      <c r="M28" s="188"/>
      <c r="N28" s="183"/>
    </row>
    <row r="29" spans="1:14" s="193" customFormat="1" ht="9" x14ac:dyDescent="0.15">
      <c r="B29" s="193" t="s">
        <v>572</v>
      </c>
      <c r="G29" s="194"/>
      <c r="H29" s="194"/>
      <c r="N29" s="195" t="s">
        <v>573</v>
      </c>
    </row>
    <row r="40" spans="5:5" ht="15" x14ac:dyDescent="0.25">
      <c r="E40"/>
    </row>
  </sheetData>
  <mergeCells count="8">
    <mergeCell ref="A1:A4"/>
    <mergeCell ref="B1:N2"/>
    <mergeCell ref="B3:N4"/>
    <mergeCell ref="A6:A28"/>
    <mergeCell ref="B6:B28"/>
    <mergeCell ref="C6:C28"/>
    <mergeCell ref="D6:D28"/>
    <mergeCell ref="E6:E28"/>
  </mergeCells>
  <pageMargins left="0.70866141732283472" right="0.70866141732283472" top="0.74803149606299213" bottom="0.74803149606299213" header="0.11811023622047245" footer="0.31496062992125984"/>
  <pageSetup scale="64" orientation="landscape" r:id="rId1"/>
  <headerFooter>
    <oddFooter>&amp;L&amp;"Arial,Normal"&amp;7GIT LEVANTAMIENTO DE SUELOS Y APLICACIONES AGROLÓGICAS&amp;R&amp;"Arial,Normal"&amp;7F40100-44/18.V1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21"/>
  <sheetViews>
    <sheetView topLeftCell="A343" zoomScale="90" zoomScaleNormal="90" workbookViewId="0">
      <selection activeCell="I15" sqref="I15"/>
    </sheetView>
  </sheetViews>
  <sheetFormatPr baseColWidth="10" defaultRowHeight="15" x14ac:dyDescent="0.25"/>
  <cols>
    <col min="1" max="1" width="12.5703125" style="153" bestFit="1" customWidth="1"/>
    <col min="2" max="2" width="19.140625" style="153" customWidth="1"/>
    <col min="3" max="3" width="18.28515625" style="153" customWidth="1"/>
    <col min="4" max="4" width="16.7109375" style="153" customWidth="1"/>
    <col min="5" max="5" width="39.140625" style="153" customWidth="1"/>
    <col min="6" max="6" width="28.42578125" style="153" bestFit="1" customWidth="1"/>
    <col min="7" max="7" width="37.42578125" style="153" bestFit="1" customWidth="1"/>
    <col min="8" max="8" width="11.42578125" style="163"/>
    <col min="9" max="9" width="11.42578125" style="165"/>
    <col min="10" max="10" width="0" style="153" hidden="1" customWidth="1"/>
    <col min="11" max="16384" width="11.42578125" style="153"/>
  </cols>
  <sheetData>
    <row r="1" spans="1:11" ht="15.75" thickBot="1" x14ac:dyDescent="0.3">
      <c r="A1" s="152" t="s">
        <v>402</v>
      </c>
      <c r="B1" s="152" t="s">
        <v>403</v>
      </c>
      <c r="C1" s="152" t="s">
        <v>404</v>
      </c>
      <c r="D1" s="151" t="s">
        <v>405</v>
      </c>
      <c r="E1" s="152" t="s">
        <v>562</v>
      </c>
      <c r="F1" s="166" t="s">
        <v>406</v>
      </c>
      <c r="G1" s="167" t="s">
        <v>407</v>
      </c>
      <c r="H1" s="152" t="s">
        <v>543</v>
      </c>
      <c r="I1" s="152" t="s">
        <v>549</v>
      </c>
    </row>
    <row r="2" spans="1:11" x14ac:dyDescent="0.25">
      <c r="A2" s="297" t="s">
        <v>408</v>
      </c>
      <c r="B2" s="291" t="s">
        <v>409</v>
      </c>
      <c r="C2" s="281" t="s">
        <v>16</v>
      </c>
      <c r="D2" s="278" t="s">
        <v>17</v>
      </c>
      <c r="E2" s="278" t="s">
        <v>561</v>
      </c>
      <c r="F2" s="154"/>
      <c r="G2" s="154"/>
      <c r="H2" s="278" t="s">
        <v>22</v>
      </c>
      <c r="I2" s="155"/>
    </row>
    <row r="3" spans="1:11" ht="15" customHeight="1" x14ac:dyDescent="0.25">
      <c r="A3" s="298"/>
      <c r="B3" s="292"/>
      <c r="C3" s="282"/>
      <c r="D3" s="279"/>
      <c r="E3" s="279"/>
      <c r="F3" s="168" t="s">
        <v>416</v>
      </c>
      <c r="G3" s="168" t="s">
        <v>417</v>
      </c>
      <c r="H3" s="279"/>
      <c r="I3" s="156">
        <v>5</v>
      </c>
      <c r="J3" s="175">
        <f>+(100*I3)/(I3+I4+I5)</f>
        <v>45.454545454545453</v>
      </c>
    </row>
    <row r="4" spans="1:11" x14ac:dyDescent="0.25">
      <c r="A4" s="298"/>
      <c r="B4" s="292"/>
      <c r="C4" s="282"/>
      <c r="D4" s="279"/>
      <c r="E4" s="279"/>
      <c r="F4" s="168" t="s">
        <v>413</v>
      </c>
      <c r="G4" s="168" t="s">
        <v>414</v>
      </c>
      <c r="H4" s="279"/>
      <c r="I4" s="156">
        <v>3</v>
      </c>
      <c r="J4" s="175">
        <f>+(100*I4)/(I4+I3+I5)</f>
        <v>27.272727272727273</v>
      </c>
    </row>
    <row r="5" spans="1:11" x14ac:dyDescent="0.25">
      <c r="A5" s="298"/>
      <c r="B5" s="292"/>
      <c r="C5" s="282"/>
      <c r="D5" s="279"/>
      <c r="E5" s="279"/>
      <c r="F5" s="168" t="s">
        <v>418</v>
      </c>
      <c r="G5" s="168" t="s">
        <v>419</v>
      </c>
      <c r="H5" s="279"/>
      <c r="I5" s="156">
        <v>3</v>
      </c>
      <c r="J5" s="175">
        <f>+(100*I5)/(I5+I3+I4)</f>
        <v>27.272727272727273</v>
      </c>
    </row>
    <row r="6" spans="1:11" x14ac:dyDescent="0.25">
      <c r="A6" s="298"/>
      <c r="B6" s="292"/>
      <c r="C6" s="282"/>
      <c r="D6" s="279"/>
      <c r="E6" s="279"/>
      <c r="F6" s="168" t="s">
        <v>420</v>
      </c>
      <c r="G6" s="168" t="s">
        <v>411</v>
      </c>
      <c r="H6" s="279"/>
      <c r="I6" s="156">
        <v>2</v>
      </c>
    </row>
    <row r="7" spans="1:11" x14ac:dyDescent="0.25">
      <c r="A7" s="298"/>
      <c r="B7" s="292"/>
      <c r="C7" s="282"/>
      <c r="D7" s="279"/>
      <c r="E7" s="279"/>
      <c r="F7" s="153" t="s">
        <v>410</v>
      </c>
      <c r="G7" s="153" t="s">
        <v>411</v>
      </c>
      <c r="H7" s="279"/>
      <c r="I7" s="156">
        <v>1</v>
      </c>
      <c r="K7" s="153">
        <f>I7</f>
        <v>1</v>
      </c>
    </row>
    <row r="8" spans="1:11" x14ac:dyDescent="0.25">
      <c r="A8" s="298"/>
      <c r="B8" s="292"/>
      <c r="C8" s="282"/>
      <c r="D8" s="279"/>
      <c r="E8" s="279"/>
      <c r="F8" s="153" t="s">
        <v>412</v>
      </c>
      <c r="G8" s="153" t="s">
        <v>411</v>
      </c>
      <c r="H8" s="279"/>
      <c r="I8" s="156">
        <v>1</v>
      </c>
      <c r="K8" s="153">
        <f>I8</f>
        <v>1</v>
      </c>
    </row>
    <row r="9" spans="1:11" x14ac:dyDescent="0.25">
      <c r="A9" s="298"/>
      <c r="B9" s="292"/>
      <c r="C9" s="282"/>
      <c r="D9" s="279"/>
      <c r="E9" s="279"/>
      <c r="F9" s="153" t="s">
        <v>413</v>
      </c>
      <c r="G9" s="153" t="s">
        <v>415</v>
      </c>
      <c r="H9" s="279"/>
      <c r="I9" s="156">
        <v>1</v>
      </c>
      <c r="K9" s="153">
        <f>I9</f>
        <v>1</v>
      </c>
    </row>
    <row r="10" spans="1:11" ht="15.75" thickBot="1" x14ac:dyDescent="0.3">
      <c r="A10" s="298"/>
      <c r="B10" s="292"/>
      <c r="C10" s="282"/>
      <c r="D10" s="280"/>
      <c r="E10" s="280"/>
      <c r="F10" s="157" t="s">
        <v>416</v>
      </c>
      <c r="G10" s="157" t="s">
        <v>411</v>
      </c>
      <c r="H10" s="280"/>
      <c r="I10" s="158">
        <v>1</v>
      </c>
      <c r="K10" s="153">
        <f>I10</f>
        <v>1</v>
      </c>
    </row>
    <row r="11" spans="1:11" x14ac:dyDescent="0.25">
      <c r="A11" s="298"/>
      <c r="B11" s="292"/>
      <c r="C11" s="282"/>
      <c r="D11" s="278" t="s">
        <v>27</v>
      </c>
      <c r="E11" s="278" t="s">
        <v>560</v>
      </c>
      <c r="F11" s="154"/>
      <c r="G11" s="154"/>
      <c r="H11" s="281" t="s">
        <v>30</v>
      </c>
      <c r="I11" s="159"/>
    </row>
    <row r="12" spans="1:11" ht="15" customHeight="1" x14ac:dyDescent="0.25">
      <c r="A12" s="298"/>
      <c r="B12" s="292"/>
      <c r="C12" s="282"/>
      <c r="D12" s="279"/>
      <c r="E12" s="279"/>
      <c r="F12" s="168" t="s">
        <v>413</v>
      </c>
      <c r="G12" s="168" t="s">
        <v>414</v>
      </c>
      <c r="H12" s="282"/>
      <c r="I12" s="156">
        <v>5</v>
      </c>
      <c r="J12" s="175">
        <f>+(100*I12)/(I12+I13+I14+I15)</f>
        <v>35.714285714285715</v>
      </c>
    </row>
    <row r="13" spans="1:11" x14ac:dyDescent="0.25">
      <c r="A13" s="298"/>
      <c r="B13" s="292"/>
      <c r="C13" s="282"/>
      <c r="D13" s="279"/>
      <c r="E13" s="279"/>
      <c r="F13" s="168" t="s">
        <v>421</v>
      </c>
      <c r="G13" s="168" t="s">
        <v>539</v>
      </c>
      <c r="H13" s="282"/>
      <c r="I13" s="156">
        <v>4</v>
      </c>
      <c r="J13" s="175">
        <f>+(100*I13)/(I13+I12+I14+I15)</f>
        <v>28.571428571428573</v>
      </c>
    </row>
    <row r="14" spans="1:11" x14ac:dyDescent="0.25">
      <c r="A14" s="298"/>
      <c r="B14" s="292"/>
      <c r="C14" s="282"/>
      <c r="D14" s="279"/>
      <c r="E14" s="279"/>
      <c r="F14" s="168" t="s">
        <v>412</v>
      </c>
      <c r="G14" s="168" t="s">
        <v>411</v>
      </c>
      <c r="H14" s="282"/>
      <c r="I14" s="156">
        <v>3</v>
      </c>
      <c r="J14" s="175">
        <f>+(100*I14)/(I14+I12+I13+I15)</f>
        <v>21.428571428571427</v>
      </c>
    </row>
    <row r="15" spans="1:11" x14ac:dyDescent="0.25">
      <c r="A15" s="298"/>
      <c r="B15" s="292"/>
      <c r="C15" s="282"/>
      <c r="D15" s="279"/>
      <c r="E15" s="279"/>
      <c r="F15" s="168" t="s">
        <v>420</v>
      </c>
      <c r="G15" s="168" t="s">
        <v>424</v>
      </c>
      <c r="H15" s="282"/>
      <c r="I15" s="156">
        <v>2</v>
      </c>
      <c r="J15" s="175">
        <f>+(100*I15)/(I15+I13+I14+I12)</f>
        <v>14.285714285714286</v>
      </c>
    </row>
    <row r="16" spans="1:11" ht="15" customHeight="1" x14ac:dyDescent="0.25">
      <c r="A16" s="298"/>
      <c r="B16" s="292"/>
      <c r="C16" s="282"/>
      <c r="D16" s="279"/>
      <c r="E16" s="279"/>
      <c r="F16" s="153" t="s">
        <v>410</v>
      </c>
      <c r="G16" s="153" t="s">
        <v>411</v>
      </c>
      <c r="H16" s="282"/>
      <c r="I16" s="156">
        <v>2</v>
      </c>
      <c r="K16" s="153">
        <f t="shared" ref="K16:K23" si="0">I16</f>
        <v>2</v>
      </c>
    </row>
    <row r="17" spans="1:11" x14ac:dyDescent="0.25">
      <c r="A17" s="298"/>
      <c r="B17" s="292"/>
      <c r="C17" s="282"/>
      <c r="D17" s="279"/>
      <c r="E17" s="279"/>
      <c r="F17" s="153" t="s">
        <v>413</v>
      </c>
      <c r="G17" s="153" t="s">
        <v>415</v>
      </c>
      <c r="H17" s="282"/>
      <c r="I17" s="156">
        <v>2</v>
      </c>
      <c r="K17" s="153">
        <f t="shared" si="0"/>
        <v>2</v>
      </c>
    </row>
    <row r="18" spans="1:11" x14ac:dyDescent="0.25">
      <c r="A18" s="298"/>
      <c r="B18" s="292"/>
      <c r="C18" s="282"/>
      <c r="D18" s="279"/>
      <c r="E18" s="279"/>
      <c r="F18" s="153" t="s">
        <v>420</v>
      </c>
      <c r="G18" s="153" t="s">
        <v>426</v>
      </c>
      <c r="H18" s="282"/>
      <c r="I18" s="156">
        <v>2</v>
      </c>
      <c r="K18" s="153">
        <f t="shared" si="0"/>
        <v>2</v>
      </c>
    </row>
    <row r="19" spans="1:11" x14ac:dyDescent="0.25">
      <c r="A19" s="298"/>
      <c r="B19" s="292"/>
      <c r="C19" s="282"/>
      <c r="D19" s="279"/>
      <c r="E19" s="279"/>
      <c r="F19" s="153" t="s">
        <v>413</v>
      </c>
      <c r="G19" s="153" t="s">
        <v>422</v>
      </c>
      <c r="H19" s="282"/>
      <c r="I19" s="156">
        <v>1</v>
      </c>
      <c r="K19" s="153">
        <f t="shared" si="0"/>
        <v>1</v>
      </c>
    </row>
    <row r="20" spans="1:11" x14ac:dyDescent="0.25">
      <c r="A20" s="298"/>
      <c r="B20" s="292"/>
      <c r="C20" s="282"/>
      <c r="D20" s="279"/>
      <c r="E20" s="279"/>
      <c r="F20" s="153" t="s">
        <v>418</v>
      </c>
      <c r="G20" s="153" t="s">
        <v>423</v>
      </c>
      <c r="H20" s="282"/>
      <c r="I20" s="156">
        <v>1</v>
      </c>
      <c r="K20" s="153">
        <f t="shared" si="0"/>
        <v>1</v>
      </c>
    </row>
    <row r="21" spans="1:11" x14ac:dyDescent="0.25">
      <c r="A21" s="298"/>
      <c r="B21" s="292"/>
      <c r="C21" s="282"/>
      <c r="D21" s="279"/>
      <c r="E21" s="279"/>
      <c r="F21" s="153" t="s">
        <v>418</v>
      </c>
      <c r="G21" s="153" t="s">
        <v>419</v>
      </c>
      <c r="H21" s="282"/>
      <c r="I21" s="156">
        <v>1</v>
      </c>
      <c r="K21" s="153">
        <f t="shared" si="0"/>
        <v>1</v>
      </c>
    </row>
    <row r="22" spans="1:11" x14ac:dyDescent="0.25">
      <c r="A22" s="298"/>
      <c r="B22" s="292"/>
      <c r="C22" s="282"/>
      <c r="D22" s="279"/>
      <c r="E22" s="279"/>
      <c r="F22" s="153" t="s">
        <v>418</v>
      </c>
      <c r="G22" s="153" t="s">
        <v>415</v>
      </c>
      <c r="H22" s="282"/>
      <c r="I22" s="156">
        <v>1</v>
      </c>
      <c r="K22" s="153">
        <f t="shared" si="0"/>
        <v>1</v>
      </c>
    </row>
    <row r="23" spans="1:11" ht="15.75" thickBot="1" x14ac:dyDescent="0.3">
      <c r="A23" s="298"/>
      <c r="B23" s="292"/>
      <c r="C23" s="283"/>
      <c r="D23" s="280"/>
      <c r="E23" s="280"/>
      <c r="F23" s="157" t="s">
        <v>420</v>
      </c>
      <c r="G23" s="157" t="s">
        <v>425</v>
      </c>
      <c r="H23" s="283"/>
      <c r="I23" s="158">
        <v>1</v>
      </c>
      <c r="K23" s="153">
        <f t="shared" si="0"/>
        <v>1</v>
      </c>
    </row>
    <row r="24" spans="1:11" x14ac:dyDescent="0.25">
      <c r="A24" s="298"/>
      <c r="B24" s="292"/>
      <c r="C24" s="281" t="s">
        <v>427</v>
      </c>
      <c r="D24" s="278" t="s">
        <v>119</v>
      </c>
      <c r="E24" s="278" t="s">
        <v>190</v>
      </c>
      <c r="F24" s="154"/>
      <c r="G24" s="154"/>
      <c r="H24" s="281" t="s">
        <v>121</v>
      </c>
      <c r="I24" s="159"/>
    </row>
    <row r="25" spans="1:11" x14ac:dyDescent="0.25">
      <c r="A25" s="298"/>
      <c r="B25" s="292"/>
      <c r="C25" s="282"/>
      <c r="D25" s="279"/>
      <c r="E25" s="279"/>
      <c r="F25" s="168" t="s">
        <v>434</v>
      </c>
      <c r="G25" s="168" t="s">
        <v>411</v>
      </c>
      <c r="H25" s="282"/>
      <c r="I25" s="156">
        <v>15</v>
      </c>
      <c r="J25" s="175">
        <f>+(100*I25)/(I25+I26+I27+I28)</f>
        <v>40.54054054054054</v>
      </c>
    </row>
    <row r="26" spans="1:11" x14ac:dyDescent="0.25">
      <c r="A26" s="298"/>
      <c r="B26" s="292"/>
      <c r="C26" s="282"/>
      <c r="D26" s="279"/>
      <c r="E26" s="279"/>
      <c r="F26" s="168" t="s">
        <v>433</v>
      </c>
      <c r="G26" s="168" t="s">
        <v>411</v>
      </c>
      <c r="H26" s="282"/>
      <c r="I26" s="156">
        <v>9</v>
      </c>
      <c r="J26" s="175">
        <f>+(100*I26)/(I26+I25+I27+I28)</f>
        <v>24.324324324324323</v>
      </c>
    </row>
    <row r="27" spans="1:11" x14ac:dyDescent="0.25">
      <c r="A27" s="298"/>
      <c r="B27" s="292"/>
      <c r="C27" s="282"/>
      <c r="D27" s="279"/>
      <c r="E27" s="279"/>
      <c r="F27" s="168" t="s">
        <v>436</v>
      </c>
      <c r="G27" s="168" t="s">
        <v>411</v>
      </c>
      <c r="H27" s="282"/>
      <c r="I27" s="156">
        <v>9</v>
      </c>
      <c r="J27" s="175">
        <f>+(100*I27)/(I27+I25+I26+I28)</f>
        <v>24.324324324324323</v>
      </c>
    </row>
    <row r="28" spans="1:11" x14ac:dyDescent="0.25">
      <c r="A28" s="298"/>
      <c r="B28" s="292"/>
      <c r="C28" s="282"/>
      <c r="D28" s="279"/>
      <c r="E28" s="279"/>
      <c r="F28" s="168" t="s">
        <v>435</v>
      </c>
      <c r="G28" s="168" t="s">
        <v>411</v>
      </c>
      <c r="H28" s="282"/>
      <c r="I28" s="156">
        <v>4</v>
      </c>
      <c r="J28" s="175">
        <f>+(100*I28)/(I28+I26+I27+I25)</f>
        <v>10.810810810810811</v>
      </c>
    </row>
    <row r="29" spans="1:11" x14ac:dyDescent="0.25">
      <c r="A29" s="298"/>
      <c r="B29" s="292"/>
      <c r="C29" s="282"/>
      <c r="D29" s="279"/>
      <c r="E29" s="279"/>
      <c r="F29" s="153" t="s">
        <v>433</v>
      </c>
      <c r="G29" s="153" t="s">
        <v>415</v>
      </c>
      <c r="H29" s="282"/>
      <c r="I29" s="156">
        <v>2</v>
      </c>
      <c r="K29" s="153">
        <f t="shared" ref="K29:K38" si="1">I29</f>
        <v>2</v>
      </c>
    </row>
    <row r="30" spans="1:11" x14ac:dyDescent="0.25">
      <c r="A30" s="298"/>
      <c r="B30" s="292"/>
      <c r="C30" s="282"/>
      <c r="D30" s="279"/>
      <c r="E30" s="279"/>
      <c r="F30" s="153" t="s">
        <v>416</v>
      </c>
      <c r="G30" s="153" t="s">
        <v>411</v>
      </c>
      <c r="H30" s="282"/>
      <c r="I30" s="156">
        <v>2</v>
      </c>
      <c r="K30" s="153">
        <f t="shared" si="1"/>
        <v>2</v>
      </c>
    </row>
    <row r="31" spans="1:11" x14ac:dyDescent="0.25">
      <c r="A31" s="298"/>
      <c r="B31" s="292"/>
      <c r="C31" s="282"/>
      <c r="D31" s="279"/>
      <c r="E31" s="279"/>
      <c r="F31" s="153" t="s">
        <v>438</v>
      </c>
      <c r="G31" s="153" t="s">
        <v>411</v>
      </c>
      <c r="H31" s="282"/>
      <c r="I31" s="156">
        <v>2</v>
      </c>
      <c r="K31" s="153">
        <f t="shared" si="1"/>
        <v>2</v>
      </c>
    </row>
    <row r="32" spans="1:11" x14ac:dyDescent="0.25">
      <c r="A32" s="298"/>
      <c r="B32" s="292"/>
      <c r="C32" s="282"/>
      <c r="D32" s="279"/>
      <c r="E32" s="279"/>
      <c r="F32" s="153" t="s">
        <v>428</v>
      </c>
      <c r="G32" s="153" t="s">
        <v>414</v>
      </c>
      <c r="H32" s="282"/>
      <c r="I32" s="156">
        <v>1</v>
      </c>
      <c r="K32" s="153">
        <f t="shared" si="1"/>
        <v>1</v>
      </c>
    </row>
    <row r="33" spans="1:11" x14ac:dyDescent="0.25">
      <c r="A33" s="298"/>
      <c r="B33" s="292"/>
      <c r="C33" s="282"/>
      <c r="D33" s="279"/>
      <c r="E33" s="279"/>
      <c r="F33" s="153" t="s">
        <v>429</v>
      </c>
      <c r="G33" s="153" t="s">
        <v>411</v>
      </c>
      <c r="H33" s="282"/>
      <c r="I33" s="156">
        <v>1</v>
      </c>
      <c r="K33" s="153">
        <f t="shared" si="1"/>
        <v>1</v>
      </c>
    </row>
    <row r="34" spans="1:11" x14ac:dyDescent="0.25">
      <c r="A34" s="298"/>
      <c r="B34" s="292"/>
      <c r="C34" s="282"/>
      <c r="D34" s="279"/>
      <c r="E34" s="279"/>
      <c r="F34" s="153" t="s">
        <v>430</v>
      </c>
      <c r="G34" s="153" t="s">
        <v>431</v>
      </c>
      <c r="H34" s="282"/>
      <c r="I34" s="156">
        <v>1</v>
      </c>
      <c r="K34" s="153">
        <f t="shared" si="1"/>
        <v>1</v>
      </c>
    </row>
    <row r="35" spans="1:11" x14ac:dyDescent="0.25">
      <c r="A35" s="298"/>
      <c r="B35" s="292"/>
      <c r="C35" s="282"/>
      <c r="D35" s="279"/>
      <c r="E35" s="279"/>
      <c r="F35" s="153" t="s">
        <v>432</v>
      </c>
      <c r="G35" s="153" t="s">
        <v>415</v>
      </c>
      <c r="H35" s="282"/>
      <c r="I35" s="156">
        <v>1</v>
      </c>
      <c r="K35" s="153">
        <f t="shared" si="1"/>
        <v>1</v>
      </c>
    </row>
    <row r="36" spans="1:11" x14ac:dyDescent="0.25">
      <c r="A36" s="298"/>
      <c r="B36" s="292"/>
      <c r="C36" s="282"/>
      <c r="D36" s="279"/>
      <c r="E36" s="279"/>
      <c r="F36" s="153" t="s">
        <v>435</v>
      </c>
      <c r="G36" s="153" t="s">
        <v>414</v>
      </c>
      <c r="H36" s="282"/>
      <c r="I36" s="156">
        <v>1</v>
      </c>
      <c r="K36" s="153">
        <f t="shared" si="1"/>
        <v>1</v>
      </c>
    </row>
    <row r="37" spans="1:11" x14ac:dyDescent="0.25">
      <c r="A37" s="298"/>
      <c r="B37" s="292"/>
      <c r="C37" s="282"/>
      <c r="D37" s="279"/>
      <c r="E37" s="279"/>
      <c r="F37" s="153" t="s">
        <v>437</v>
      </c>
      <c r="G37" s="153" t="s">
        <v>411</v>
      </c>
      <c r="H37" s="282"/>
      <c r="I37" s="156">
        <v>1</v>
      </c>
      <c r="K37" s="153">
        <f t="shared" si="1"/>
        <v>1</v>
      </c>
    </row>
    <row r="38" spans="1:11" ht="15.75" thickBot="1" x14ac:dyDescent="0.3">
      <c r="A38" s="298"/>
      <c r="B38" s="292"/>
      <c r="C38" s="283"/>
      <c r="D38" s="280"/>
      <c r="E38" s="280"/>
      <c r="F38" s="157" t="s">
        <v>418</v>
      </c>
      <c r="G38" s="157" t="s">
        <v>419</v>
      </c>
      <c r="H38" s="283"/>
      <c r="I38" s="158">
        <v>1</v>
      </c>
      <c r="K38" s="153">
        <f t="shared" si="1"/>
        <v>1</v>
      </c>
    </row>
    <row r="39" spans="1:11" x14ac:dyDescent="0.25">
      <c r="A39" s="298"/>
      <c r="B39" s="292"/>
      <c r="C39" s="278" t="s">
        <v>448</v>
      </c>
      <c r="D39" s="278" t="s">
        <v>91</v>
      </c>
      <c r="E39" s="278" t="s">
        <v>92</v>
      </c>
      <c r="F39" s="154"/>
      <c r="G39" s="154"/>
      <c r="H39" s="281" t="s">
        <v>94</v>
      </c>
      <c r="I39" s="159"/>
    </row>
    <row r="40" spans="1:11" x14ac:dyDescent="0.25">
      <c r="A40" s="298"/>
      <c r="B40" s="292"/>
      <c r="C40" s="279"/>
      <c r="D40" s="279"/>
      <c r="E40" s="279"/>
      <c r="F40" s="168" t="s">
        <v>421</v>
      </c>
      <c r="G40" s="168" t="s">
        <v>411</v>
      </c>
      <c r="H40" s="282"/>
      <c r="I40" s="156">
        <v>4</v>
      </c>
    </row>
    <row r="41" spans="1:11" ht="15.75" thickBot="1" x14ac:dyDescent="0.3">
      <c r="A41" s="298"/>
      <c r="B41" s="292"/>
      <c r="C41" s="280"/>
      <c r="D41" s="280"/>
      <c r="E41" s="280"/>
      <c r="F41" s="170" t="s">
        <v>421</v>
      </c>
      <c r="G41" s="170" t="s">
        <v>539</v>
      </c>
      <c r="H41" s="283"/>
      <c r="I41" s="158">
        <v>2</v>
      </c>
    </row>
    <row r="42" spans="1:11" x14ac:dyDescent="0.25">
      <c r="A42" s="298"/>
      <c r="B42" s="292"/>
      <c r="C42" s="284" t="s">
        <v>449</v>
      </c>
      <c r="D42" s="278" t="s">
        <v>37</v>
      </c>
      <c r="E42" s="278" t="s">
        <v>552</v>
      </c>
      <c r="F42" s="154"/>
      <c r="G42" s="154"/>
      <c r="H42" s="281" t="s">
        <v>54</v>
      </c>
      <c r="I42" s="159"/>
    </row>
    <row r="43" spans="1:11" ht="15" customHeight="1" x14ac:dyDescent="0.25">
      <c r="A43" s="298"/>
      <c r="B43" s="292"/>
      <c r="C43" s="285"/>
      <c r="D43" s="279"/>
      <c r="E43" s="279"/>
      <c r="F43" s="168" t="s">
        <v>413</v>
      </c>
      <c r="G43" s="168" t="s">
        <v>415</v>
      </c>
      <c r="H43" s="282"/>
      <c r="I43" s="156">
        <v>39</v>
      </c>
      <c r="J43" s="175">
        <f>+(100*I43)/(I43+I44+I45+I46)</f>
        <v>33.620689655172413</v>
      </c>
    </row>
    <row r="44" spans="1:11" x14ac:dyDescent="0.25">
      <c r="A44" s="298"/>
      <c r="B44" s="292"/>
      <c r="C44" s="285"/>
      <c r="D44" s="279"/>
      <c r="E44" s="279"/>
      <c r="F44" s="168" t="s">
        <v>437</v>
      </c>
      <c r="G44" s="168" t="s">
        <v>415</v>
      </c>
      <c r="H44" s="282"/>
      <c r="I44" s="156">
        <v>31</v>
      </c>
      <c r="J44" s="175">
        <f>+(100*I44)/(I44+I43+I45+I46)</f>
        <v>26.724137931034484</v>
      </c>
    </row>
    <row r="45" spans="1:11" x14ac:dyDescent="0.25">
      <c r="A45" s="298"/>
      <c r="B45" s="292"/>
      <c r="C45" s="285"/>
      <c r="D45" s="279"/>
      <c r="E45" s="279"/>
      <c r="F45" s="168" t="s">
        <v>418</v>
      </c>
      <c r="G45" s="168" t="s">
        <v>415</v>
      </c>
      <c r="H45" s="282"/>
      <c r="I45" s="156">
        <v>29</v>
      </c>
      <c r="J45" s="175">
        <f>+(100*I45)/(I45+I43+I44+I46)</f>
        <v>25</v>
      </c>
    </row>
    <row r="46" spans="1:11" x14ac:dyDescent="0.25">
      <c r="A46" s="298"/>
      <c r="B46" s="292"/>
      <c r="C46" s="285"/>
      <c r="D46" s="279"/>
      <c r="E46" s="279"/>
      <c r="F46" s="168" t="s">
        <v>450</v>
      </c>
      <c r="G46" s="168" t="s">
        <v>415</v>
      </c>
      <c r="H46" s="282"/>
      <c r="I46" s="156">
        <v>17</v>
      </c>
      <c r="J46" s="175">
        <f>+(100*I46)/(I46+I44+I45+I43)</f>
        <v>14.655172413793103</v>
      </c>
    </row>
    <row r="47" spans="1:11" x14ac:dyDescent="0.25">
      <c r="A47" s="298"/>
      <c r="B47" s="292"/>
      <c r="C47" s="285"/>
      <c r="D47" s="279"/>
      <c r="E47" s="279"/>
      <c r="F47" s="153" t="s">
        <v>457</v>
      </c>
      <c r="G47" s="153" t="s">
        <v>453</v>
      </c>
      <c r="H47" s="282"/>
      <c r="I47" s="156">
        <v>13</v>
      </c>
      <c r="K47" s="153">
        <f t="shared" ref="K47:K58" si="2">I47</f>
        <v>13</v>
      </c>
    </row>
    <row r="48" spans="1:11" x14ac:dyDescent="0.25">
      <c r="A48" s="298"/>
      <c r="B48" s="292"/>
      <c r="C48" s="285"/>
      <c r="D48" s="279"/>
      <c r="E48" s="279"/>
      <c r="F48" s="153" t="s">
        <v>418</v>
      </c>
      <c r="G48" s="153" t="s">
        <v>423</v>
      </c>
      <c r="H48" s="282"/>
      <c r="I48" s="156">
        <v>9</v>
      </c>
      <c r="K48" s="153">
        <f t="shared" si="2"/>
        <v>9</v>
      </c>
    </row>
    <row r="49" spans="1:11" x14ac:dyDescent="0.25">
      <c r="A49" s="298"/>
      <c r="B49" s="292"/>
      <c r="C49" s="285"/>
      <c r="D49" s="279"/>
      <c r="E49" s="279"/>
      <c r="F49" s="153" t="s">
        <v>413</v>
      </c>
      <c r="G49" s="153" t="s">
        <v>423</v>
      </c>
      <c r="H49" s="282"/>
      <c r="I49" s="156">
        <v>6</v>
      </c>
      <c r="K49" s="153">
        <f t="shared" si="2"/>
        <v>6</v>
      </c>
    </row>
    <row r="50" spans="1:11" x14ac:dyDescent="0.25">
      <c r="A50" s="298"/>
      <c r="B50" s="292"/>
      <c r="C50" s="285"/>
      <c r="D50" s="279"/>
      <c r="E50" s="279"/>
      <c r="F50" s="153" t="s">
        <v>456</v>
      </c>
      <c r="G50" s="153" t="s">
        <v>447</v>
      </c>
      <c r="H50" s="282"/>
      <c r="I50" s="156">
        <v>3</v>
      </c>
      <c r="K50" s="153">
        <f t="shared" si="2"/>
        <v>3</v>
      </c>
    </row>
    <row r="51" spans="1:11" x14ac:dyDescent="0.25">
      <c r="A51" s="298"/>
      <c r="B51" s="292"/>
      <c r="C51" s="285"/>
      <c r="D51" s="279"/>
      <c r="E51" s="279"/>
      <c r="F51" s="153" t="s">
        <v>451</v>
      </c>
      <c r="G51" s="153" t="s">
        <v>447</v>
      </c>
      <c r="H51" s="282"/>
      <c r="I51" s="156">
        <v>1</v>
      </c>
      <c r="K51" s="153">
        <f t="shared" si="2"/>
        <v>1</v>
      </c>
    </row>
    <row r="52" spans="1:11" x14ac:dyDescent="0.25">
      <c r="A52" s="298"/>
      <c r="B52" s="292"/>
      <c r="C52" s="285"/>
      <c r="D52" s="279"/>
      <c r="E52" s="279"/>
      <c r="F52" s="153" t="s">
        <v>452</v>
      </c>
      <c r="G52" s="153" t="s">
        <v>423</v>
      </c>
      <c r="H52" s="282"/>
      <c r="I52" s="156">
        <v>1</v>
      </c>
      <c r="K52" s="153">
        <f t="shared" si="2"/>
        <v>1</v>
      </c>
    </row>
    <row r="53" spans="1:11" x14ac:dyDescent="0.25">
      <c r="A53" s="298"/>
      <c r="B53" s="292"/>
      <c r="C53" s="285"/>
      <c r="D53" s="279"/>
      <c r="E53" s="279"/>
      <c r="F53" s="153" t="s">
        <v>413</v>
      </c>
      <c r="G53" s="153" t="s">
        <v>454</v>
      </c>
      <c r="H53" s="282"/>
      <c r="I53" s="156">
        <v>1</v>
      </c>
      <c r="K53" s="153">
        <f t="shared" si="2"/>
        <v>1</v>
      </c>
    </row>
    <row r="54" spans="1:11" x14ac:dyDescent="0.25">
      <c r="A54" s="298"/>
      <c r="B54" s="292"/>
      <c r="C54" s="285"/>
      <c r="D54" s="279"/>
      <c r="E54" s="279"/>
      <c r="F54" s="153" t="s">
        <v>437</v>
      </c>
      <c r="G54" s="153" t="s">
        <v>447</v>
      </c>
      <c r="H54" s="282"/>
      <c r="I54" s="156">
        <v>1</v>
      </c>
      <c r="K54" s="153">
        <f t="shared" si="2"/>
        <v>1</v>
      </c>
    </row>
    <row r="55" spans="1:11" x14ac:dyDescent="0.25">
      <c r="A55" s="298"/>
      <c r="B55" s="292"/>
      <c r="C55" s="285"/>
      <c r="D55" s="279"/>
      <c r="E55" s="279"/>
      <c r="F55" s="153" t="s">
        <v>437</v>
      </c>
      <c r="G55" s="153" t="s">
        <v>455</v>
      </c>
      <c r="H55" s="282"/>
      <c r="I55" s="156">
        <v>1</v>
      </c>
      <c r="K55" s="153">
        <f t="shared" si="2"/>
        <v>1</v>
      </c>
    </row>
    <row r="56" spans="1:11" x14ac:dyDescent="0.25">
      <c r="A56" s="298"/>
      <c r="B56" s="292"/>
      <c r="C56" s="285"/>
      <c r="D56" s="279"/>
      <c r="E56" s="279"/>
      <c r="F56" s="153" t="s">
        <v>437</v>
      </c>
      <c r="G56" s="153" t="s">
        <v>454</v>
      </c>
      <c r="H56" s="282"/>
      <c r="I56" s="156">
        <v>1</v>
      </c>
      <c r="K56" s="153">
        <f t="shared" si="2"/>
        <v>1</v>
      </c>
    </row>
    <row r="57" spans="1:11" x14ac:dyDescent="0.25">
      <c r="A57" s="298"/>
      <c r="B57" s="292"/>
      <c r="C57" s="285"/>
      <c r="D57" s="279"/>
      <c r="E57" s="279"/>
      <c r="F57" s="153" t="s">
        <v>456</v>
      </c>
      <c r="G57" s="153" t="s">
        <v>423</v>
      </c>
      <c r="H57" s="282"/>
      <c r="I57" s="156">
        <v>1</v>
      </c>
      <c r="K57" s="153">
        <f t="shared" si="2"/>
        <v>1</v>
      </c>
    </row>
    <row r="58" spans="1:11" ht="15.75" thickBot="1" x14ac:dyDescent="0.3">
      <c r="A58" s="298"/>
      <c r="B58" s="292"/>
      <c r="C58" s="285"/>
      <c r="D58" s="279"/>
      <c r="E58" s="280"/>
      <c r="F58" s="157" t="s">
        <v>420</v>
      </c>
      <c r="G58" s="157" t="s">
        <v>454</v>
      </c>
      <c r="H58" s="283"/>
      <c r="I58" s="158">
        <v>1</v>
      </c>
      <c r="K58" s="153">
        <f t="shared" si="2"/>
        <v>1</v>
      </c>
    </row>
    <row r="59" spans="1:11" ht="15" customHeight="1" x14ac:dyDescent="0.25">
      <c r="A59" s="298"/>
      <c r="B59" s="292"/>
      <c r="C59" s="285"/>
      <c r="D59" s="279"/>
      <c r="E59" s="278" t="s">
        <v>550</v>
      </c>
      <c r="F59" s="160"/>
      <c r="G59" s="154"/>
      <c r="H59" s="281" t="s">
        <v>45</v>
      </c>
      <c r="I59" s="159"/>
    </row>
    <row r="60" spans="1:11" ht="15" customHeight="1" x14ac:dyDescent="0.25">
      <c r="A60" s="298"/>
      <c r="B60" s="292"/>
      <c r="C60" s="285"/>
      <c r="D60" s="279"/>
      <c r="E60" s="279"/>
      <c r="F60" s="169" t="s">
        <v>416</v>
      </c>
      <c r="G60" s="168" t="s">
        <v>442</v>
      </c>
      <c r="H60" s="282"/>
      <c r="I60" s="156">
        <v>256</v>
      </c>
      <c r="J60" s="175">
        <f>+(100*I60)/(I60+I61+I62+I63)</f>
        <v>56.512141280353198</v>
      </c>
    </row>
    <row r="61" spans="1:11" ht="15" customHeight="1" x14ac:dyDescent="0.25">
      <c r="A61" s="298"/>
      <c r="B61" s="292"/>
      <c r="C61" s="285"/>
      <c r="D61" s="279"/>
      <c r="E61" s="279"/>
      <c r="F61" s="169" t="s">
        <v>480</v>
      </c>
      <c r="G61" s="168" t="s">
        <v>411</v>
      </c>
      <c r="H61" s="282"/>
      <c r="I61" s="156">
        <v>116</v>
      </c>
      <c r="J61" s="175">
        <f>+(100*I61)/(I61+I60+I62+I63)</f>
        <v>25.607064017660043</v>
      </c>
    </row>
    <row r="62" spans="1:11" x14ac:dyDescent="0.25">
      <c r="A62" s="298"/>
      <c r="B62" s="292"/>
      <c r="C62" s="285"/>
      <c r="D62" s="279"/>
      <c r="E62" s="279"/>
      <c r="F62" s="169" t="s">
        <v>412</v>
      </c>
      <c r="G62" s="168" t="s">
        <v>411</v>
      </c>
      <c r="H62" s="282"/>
      <c r="I62" s="156">
        <v>52</v>
      </c>
      <c r="J62" s="175">
        <f>+(100*I62)/(I62+I60+I61+I63)</f>
        <v>11.479028697571744</v>
      </c>
    </row>
    <row r="63" spans="1:11" x14ac:dyDescent="0.25">
      <c r="A63" s="298"/>
      <c r="B63" s="292"/>
      <c r="C63" s="285"/>
      <c r="D63" s="279"/>
      <c r="E63" s="279"/>
      <c r="F63" s="169" t="s">
        <v>468</v>
      </c>
      <c r="G63" s="168" t="s">
        <v>442</v>
      </c>
      <c r="H63" s="282"/>
      <c r="I63" s="156">
        <v>29</v>
      </c>
      <c r="J63" s="175">
        <f>+(100*I63)/(I63+I61+I62+I60)</f>
        <v>6.4017660044150109</v>
      </c>
    </row>
    <row r="64" spans="1:11" x14ac:dyDescent="0.25">
      <c r="A64" s="298"/>
      <c r="B64" s="292"/>
      <c r="C64" s="285"/>
      <c r="D64" s="279"/>
      <c r="E64" s="279"/>
      <c r="F64" s="161" t="s">
        <v>412</v>
      </c>
      <c r="G64" s="153" t="s">
        <v>442</v>
      </c>
      <c r="H64" s="282"/>
      <c r="I64" s="156">
        <v>9</v>
      </c>
      <c r="K64" s="153">
        <f t="shared" ref="K64:K75" si="3">I64</f>
        <v>9</v>
      </c>
    </row>
    <row r="65" spans="1:11" x14ac:dyDescent="0.25">
      <c r="A65" s="298"/>
      <c r="B65" s="292"/>
      <c r="C65" s="285"/>
      <c r="D65" s="279"/>
      <c r="E65" s="279"/>
      <c r="F65" s="161" t="s">
        <v>458</v>
      </c>
      <c r="G65" s="153" t="s">
        <v>411</v>
      </c>
      <c r="H65" s="282"/>
      <c r="I65" s="156">
        <v>7</v>
      </c>
      <c r="K65" s="153">
        <f t="shared" si="3"/>
        <v>7</v>
      </c>
    </row>
    <row r="66" spans="1:11" ht="15" customHeight="1" x14ac:dyDescent="0.25">
      <c r="A66" s="298"/>
      <c r="B66" s="292"/>
      <c r="C66" s="285"/>
      <c r="D66" s="279"/>
      <c r="E66" s="279"/>
      <c r="F66" s="161" t="s">
        <v>468</v>
      </c>
      <c r="G66" s="153" t="s">
        <v>411</v>
      </c>
      <c r="H66" s="282"/>
      <c r="I66" s="156">
        <v>4</v>
      </c>
      <c r="K66" s="153">
        <f t="shared" si="3"/>
        <v>4</v>
      </c>
    </row>
    <row r="67" spans="1:11" x14ac:dyDescent="0.25">
      <c r="A67" s="298"/>
      <c r="B67" s="292"/>
      <c r="C67" s="285"/>
      <c r="D67" s="279"/>
      <c r="E67" s="279"/>
      <c r="F67" s="161" t="s">
        <v>438</v>
      </c>
      <c r="G67" s="153" t="s">
        <v>411</v>
      </c>
      <c r="H67" s="282"/>
      <c r="I67" s="156">
        <v>3</v>
      </c>
      <c r="K67" s="153">
        <f t="shared" si="3"/>
        <v>3</v>
      </c>
    </row>
    <row r="68" spans="1:11" x14ac:dyDescent="0.25">
      <c r="A68" s="298"/>
      <c r="B68" s="292"/>
      <c r="C68" s="285"/>
      <c r="D68" s="279"/>
      <c r="E68" s="279"/>
      <c r="F68" s="161" t="s">
        <v>439</v>
      </c>
      <c r="G68" s="153" t="s">
        <v>411</v>
      </c>
      <c r="H68" s="282"/>
      <c r="I68" s="156">
        <v>2</v>
      </c>
      <c r="K68" s="153">
        <f t="shared" si="3"/>
        <v>2</v>
      </c>
    </row>
    <row r="69" spans="1:11" x14ac:dyDescent="0.25">
      <c r="A69" s="298"/>
      <c r="B69" s="292"/>
      <c r="C69" s="285"/>
      <c r="D69" s="279"/>
      <c r="E69" s="279"/>
      <c r="F69" s="161" t="s">
        <v>479</v>
      </c>
      <c r="G69" s="153" t="s">
        <v>411</v>
      </c>
      <c r="H69" s="282"/>
      <c r="I69" s="156">
        <v>2</v>
      </c>
      <c r="K69" s="153">
        <f t="shared" si="3"/>
        <v>2</v>
      </c>
    </row>
    <row r="70" spans="1:11" x14ac:dyDescent="0.25">
      <c r="A70" s="298"/>
      <c r="B70" s="292"/>
      <c r="C70" s="285"/>
      <c r="D70" s="279"/>
      <c r="E70" s="279"/>
      <c r="F70" s="161" t="s">
        <v>465</v>
      </c>
      <c r="G70" s="153" t="s">
        <v>411</v>
      </c>
      <c r="H70" s="282"/>
      <c r="I70" s="156">
        <v>1</v>
      </c>
      <c r="K70" s="153">
        <f t="shared" si="3"/>
        <v>1</v>
      </c>
    </row>
    <row r="71" spans="1:11" x14ac:dyDescent="0.25">
      <c r="A71" s="298"/>
      <c r="B71" s="292"/>
      <c r="C71" s="285"/>
      <c r="D71" s="279"/>
      <c r="E71" s="279"/>
      <c r="F71" s="161" t="s">
        <v>433</v>
      </c>
      <c r="G71" s="153" t="s">
        <v>411</v>
      </c>
      <c r="H71" s="282"/>
      <c r="I71" s="156">
        <v>1</v>
      </c>
      <c r="K71" s="153">
        <f t="shared" si="3"/>
        <v>1</v>
      </c>
    </row>
    <row r="72" spans="1:11" x14ac:dyDescent="0.25">
      <c r="A72" s="298"/>
      <c r="B72" s="292"/>
      <c r="C72" s="285"/>
      <c r="D72" s="279"/>
      <c r="E72" s="279"/>
      <c r="F72" s="161" t="s">
        <v>434</v>
      </c>
      <c r="G72" s="153" t="s">
        <v>411</v>
      </c>
      <c r="H72" s="282"/>
      <c r="I72" s="156">
        <v>1</v>
      </c>
      <c r="K72" s="153">
        <f t="shared" si="3"/>
        <v>1</v>
      </c>
    </row>
    <row r="73" spans="1:11" x14ac:dyDescent="0.25">
      <c r="A73" s="298"/>
      <c r="B73" s="292"/>
      <c r="C73" s="285"/>
      <c r="D73" s="279"/>
      <c r="E73" s="279"/>
      <c r="F73" s="161" t="s">
        <v>473</v>
      </c>
      <c r="G73" s="153" t="s">
        <v>411</v>
      </c>
      <c r="H73" s="282"/>
      <c r="I73" s="156">
        <v>1</v>
      </c>
      <c r="K73" s="153">
        <f t="shared" si="3"/>
        <v>1</v>
      </c>
    </row>
    <row r="74" spans="1:11" x14ac:dyDescent="0.25">
      <c r="A74" s="298"/>
      <c r="B74" s="292"/>
      <c r="C74" s="285"/>
      <c r="D74" s="279"/>
      <c r="E74" s="279"/>
      <c r="F74" s="161" t="s">
        <v>474</v>
      </c>
      <c r="G74" s="153" t="s">
        <v>411</v>
      </c>
      <c r="H74" s="282"/>
      <c r="I74" s="156">
        <v>1</v>
      </c>
      <c r="K74" s="153">
        <f t="shared" si="3"/>
        <v>1</v>
      </c>
    </row>
    <row r="75" spans="1:11" ht="15.75" thickBot="1" x14ac:dyDescent="0.3">
      <c r="A75" s="298"/>
      <c r="B75" s="292"/>
      <c r="C75" s="285"/>
      <c r="D75" s="279"/>
      <c r="E75" s="280"/>
      <c r="F75" s="162" t="s">
        <v>477</v>
      </c>
      <c r="G75" s="157" t="s">
        <v>411</v>
      </c>
      <c r="H75" s="283"/>
      <c r="I75" s="158">
        <v>1</v>
      </c>
      <c r="K75" s="153">
        <f t="shared" si="3"/>
        <v>1</v>
      </c>
    </row>
    <row r="76" spans="1:11" x14ac:dyDescent="0.25">
      <c r="A76" s="298"/>
      <c r="B76" s="292"/>
      <c r="C76" s="285"/>
      <c r="D76" s="279"/>
      <c r="E76" s="278" t="s">
        <v>551</v>
      </c>
      <c r="F76" s="160"/>
      <c r="G76" s="154"/>
      <c r="H76" s="281" t="s">
        <v>39</v>
      </c>
      <c r="I76" s="159"/>
    </row>
    <row r="77" spans="1:11" x14ac:dyDescent="0.25">
      <c r="A77" s="298"/>
      <c r="B77" s="292"/>
      <c r="C77" s="285"/>
      <c r="D77" s="279"/>
      <c r="E77" s="279"/>
      <c r="F77" s="169" t="s">
        <v>467</v>
      </c>
      <c r="G77" s="168" t="s">
        <v>442</v>
      </c>
      <c r="H77" s="282"/>
      <c r="I77" s="156">
        <v>114</v>
      </c>
      <c r="J77" s="175">
        <f>+(100*I77)/(I77+I78+I79+I80)</f>
        <v>43.018867924528301</v>
      </c>
    </row>
    <row r="78" spans="1:11" x14ac:dyDescent="0.25">
      <c r="A78" s="298"/>
      <c r="B78" s="292"/>
      <c r="C78" s="285"/>
      <c r="D78" s="279"/>
      <c r="E78" s="279"/>
      <c r="F78" s="169" t="s">
        <v>421</v>
      </c>
      <c r="G78" s="168" t="s">
        <v>411</v>
      </c>
      <c r="H78" s="282"/>
      <c r="I78" s="156">
        <v>93</v>
      </c>
      <c r="J78" s="175">
        <f>+(100*I78)/(I78+I77+I79+I80)</f>
        <v>35.094339622641506</v>
      </c>
    </row>
    <row r="79" spans="1:11" x14ac:dyDescent="0.25">
      <c r="A79" s="298"/>
      <c r="B79" s="292"/>
      <c r="C79" s="285"/>
      <c r="D79" s="279"/>
      <c r="E79" s="279"/>
      <c r="F79" s="169" t="s">
        <v>410</v>
      </c>
      <c r="G79" s="168" t="s">
        <v>411</v>
      </c>
      <c r="H79" s="282"/>
      <c r="I79" s="156">
        <v>30</v>
      </c>
      <c r="J79" s="175">
        <f>+(100*I79)/(I79+I77+I78+I80)</f>
        <v>11.320754716981131</v>
      </c>
    </row>
    <row r="80" spans="1:11" x14ac:dyDescent="0.25">
      <c r="A80" s="298"/>
      <c r="B80" s="292"/>
      <c r="C80" s="285"/>
      <c r="D80" s="279"/>
      <c r="E80" s="279"/>
      <c r="F80" s="169" t="s">
        <v>464</v>
      </c>
      <c r="G80" s="168" t="s">
        <v>442</v>
      </c>
      <c r="H80" s="282"/>
      <c r="I80" s="156">
        <v>28</v>
      </c>
      <c r="J80" s="175">
        <f>+(100*I80)/(I80+I78+I79+I77)</f>
        <v>10.566037735849056</v>
      </c>
    </row>
    <row r="81" spans="1:11" ht="15" customHeight="1" x14ac:dyDescent="0.25">
      <c r="A81" s="298"/>
      <c r="B81" s="292"/>
      <c r="C81" s="285"/>
      <c r="D81" s="279"/>
      <c r="E81" s="279"/>
      <c r="F81" s="161" t="s">
        <v>461</v>
      </c>
      <c r="G81" s="153" t="s">
        <v>411</v>
      </c>
      <c r="H81" s="282"/>
      <c r="I81" s="156">
        <v>7</v>
      </c>
      <c r="K81" s="153">
        <f>I81</f>
        <v>7</v>
      </c>
    </row>
    <row r="82" spans="1:11" x14ac:dyDescent="0.25">
      <c r="A82" s="298"/>
      <c r="B82" s="292"/>
      <c r="C82" s="285"/>
      <c r="D82" s="279"/>
      <c r="E82" s="279"/>
      <c r="F82" s="161" t="s">
        <v>460</v>
      </c>
      <c r="G82" s="153" t="s">
        <v>411</v>
      </c>
      <c r="H82" s="282"/>
      <c r="I82" s="156">
        <v>6</v>
      </c>
      <c r="K82" s="153">
        <f>I82</f>
        <v>6</v>
      </c>
    </row>
    <row r="83" spans="1:11" x14ac:dyDescent="0.25">
      <c r="A83" s="298"/>
      <c r="B83" s="292"/>
      <c r="C83" s="285"/>
      <c r="D83" s="279"/>
      <c r="E83" s="279"/>
      <c r="F83" s="161" t="s">
        <v>467</v>
      </c>
      <c r="G83" s="153" t="s">
        <v>411</v>
      </c>
      <c r="H83" s="282"/>
      <c r="I83" s="156">
        <v>4</v>
      </c>
      <c r="K83" s="153">
        <f>I83</f>
        <v>4</v>
      </c>
    </row>
    <row r="84" spans="1:11" ht="15.75" thickBot="1" x14ac:dyDescent="0.3">
      <c r="A84" s="298"/>
      <c r="B84" s="292"/>
      <c r="C84" s="285"/>
      <c r="D84" s="279"/>
      <c r="E84" s="280"/>
      <c r="F84" s="162" t="s">
        <v>421</v>
      </c>
      <c r="G84" s="157" t="s">
        <v>442</v>
      </c>
      <c r="H84" s="283"/>
      <c r="I84" s="158">
        <v>1</v>
      </c>
      <c r="K84" s="153">
        <f>I84</f>
        <v>1</v>
      </c>
    </row>
    <row r="85" spans="1:11" x14ac:dyDescent="0.25">
      <c r="A85" s="298"/>
      <c r="B85" s="292"/>
      <c r="C85" s="285"/>
      <c r="D85" s="279"/>
      <c r="E85" s="278" t="s">
        <v>550</v>
      </c>
      <c r="F85" s="160"/>
      <c r="G85" s="154"/>
      <c r="H85" s="281" t="s">
        <v>50</v>
      </c>
      <c r="I85" s="159"/>
    </row>
    <row r="86" spans="1:11" x14ac:dyDescent="0.25">
      <c r="A86" s="298"/>
      <c r="B86" s="292"/>
      <c r="C86" s="285"/>
      <c r="D86" s="279"/>
      <c r="E86" s="279"/>
      <c r="F86" s="169" t="s">
        <v>420</v>
      </c>
      <c r="G86" s="168" t="s">
        <v>411</v>
      </c>
      <c r="H86" s="282"/>
      <c r="I86" s="156">
        <v>227</v>
      </c>
      <c r="J86" s="175">
        <f>+(100*I86)/(I86+I87+I88)</f>
        <v>56.892230576441101</v>
      </c>
    </row>
    <row r="87" spans="1:11" x14ac:dyDescent="0.25">
      <c r="A87" s="298"/>
      <c r="B87" s="292"/>
      <c r="C87" s="285"/>
      <c r="D87" s="279"/>
      <c r="E87" s="279"/>
      <c r="F87" s="169" t="s">
        <v>481</v>
      </c>
      <c r="G87" s="168" t="s">
        <v>411</v>
      </c>
      <c r="H87" s="282"/>
      <c r="I87" s="156">
        <v>159</v>
      </c>
      <c r="J87" s="175">
        <f>+(100*I87)/(I87+I86+I88)</f>
        <v>39.849624060150376</v>
      </c>
    </row>
    <row r="88" spans="1:11" x14ac:dyDescent="0.25">
      <c r="A88" s="298"/>
      <c r="B88" s="292"/>
      <c r="C88" s="285"/>
      <c r="D88" s="279"/>
      <c r="E88" s="279"/>
      <c r="F88" s="169" t="s">
        <v>481</v>
      </c>
      <c r="G88" s="168" t="s">
        <v>442</v>
      </c>
      <c r="H88" s="282"/>
      <c r="I88" s="156">
        <v>13</v>
      </c>
      <c r="J88" s="175">
        <f>+(100*I88)/(I88+I86+I87)</f>
        <v>3.2581453634085213</v>
      </c>
    </row>
    <row r="89" spans="1:11" x14ac:dyDescent="0.25">
      <c r="A89" s="298"/>
      <c r="B89" s="292"/>
      <c r="C89" s="285"/>
      <c r="D89" s="279"/>
      <c r="E89" s="279"/>
      <c r="F89" s="161" t="s">
        <v>413</v>
      </c>
      <c r="G89" s="153" t="s">
        <v>411</v>
      </c>
      <c r="H89" s="282"/>
      <c r="I89" s="156">
        <v>11</v>
      </c>
      <c r="K89" s="153">
        <f t="shared" ref="K89:K109" si="4">I89</f>
        <v>11</v>
      </c>
    </row>
    <row r="90" spans="1:11" x14ac:dyDescent="0.25">
      <c r="A90" s="298"/>
      <c r="B90" s="292"/>
      <c r="C90" s="285"/>
      <c r="D90" s="279"/>
      <c r="E90" s="279"/>
      <c r="F90" s="161" t="s">
        <v>466</v>
      </c>
      <c r="G90" s="153" t="s">
        <v>411</v>
      </c>
      <c r="H90" s="282"/>
      <c r="I90" s="156">
        <v>6</v>
      </c>
      <c r="K90" s="153">
        <f t="shared" si="4"/>
        <v>6</v>
      </c>
    </row>
    <row r="91" spans="1:11" x14ac:dyDescent="0.25">
      <c r="A91" s="298"/>
      <c r="B91" s="292"/>
      <c r="C91" s="285"/>
      <c r="D91" s="279"/>
      <c r="E91" s="279"/>
      <c r="F91" s="161" t="s">
        <v>437</v>
      </c>
      <c r="G91" s="153" t="s">
        <v>411</v>
      </c>
      <c r="H91" s="282"/>
      <c r="I91" s="156">
        <v>6</v>
      </c>
      <c r="K91" s="153">
        <f t="shared" si="4"/>
        <v>6</v>
      </c>
    </row>
    <row r="92" spans="1:11" x14ac:dyDescent="0.25">
      <c r="A92" s="298"/>
      <c r="B92" s="292"/>
      <c r="C92" s="285"/>
      <c r="D92" s="279"/>
      <c r="E92" s="279"/>
      <c r="F92" s="161" t="s">
        <v>418</v>
      </c>
      <c r="G92" s="153" t="s">
        <v>411</v>
      </c>
      <c r="H92" s="282"/>
      <c r="I92" s="156">
        <v>6</v>
      </c>
      <c r="K92" s="153">
        <f t="shared" si="4"/>
        <v>6</v>
      </c>
    </row>
    <row r="93" spans="1:11" x14ac:dyDescent="0.25">
      <c r="A93" s="298"/>
      <c r="B93" s="292"/>
      <c r="C93" s="285"/>
      <c r="D93" s="279"/>
      <c r="E93" s="279"/>
      <c r="F93" s="161" t="s">
        <v>413</v>
      </c>
      <c r="G93" s="153" t="s">
        <v>470</v>
      </c>
      <c r="H93" s="282"/>
      <c r="I93" s="156">
        <v>4</v>
      </c>
      <c r="K93" s="153">
        <f t="shared" si="4"/>
        <v>4</v>
      </c>
    </row>
    <row r="94" spans="1:11" x14ac:dyDescent="0.25">
      <c r="A94" s="298"/>
      <c r="B94" s="292"/>
      <c r="C94" s="285"/>
      <c r="D94" s="279"/>
      <c r="E94" s="279"/>
      <c r="F94" s="161" t="s">
        <v>456</v>
      </c>
      <c r="G94" s="153" t="s">
        <v>411</v>
      </c>
      <c r="H94" s="282"/>
      <c r="I94" s="156">
        <v>3</v>
      </c>
      <c r="K94" s="153">
        <f t="shared" si="4"/>
        <v>3</v>
      </c>
    </row>
    <row r="95" spans="1:11" x14ac:dyDescent="0.25">
      <c r="A95" s="298"/>
      <c r="B95" s="292"/>
      <c r="C95" s="285"/>
      <c r="D95" s="279"/>
      <c r="E95" s="279"/>
      <c r="F95" s="161" t="s">
        <v>478</v>
      </c>
      <c r="G95" s="153" t="s">
        <v>411</v>
      </c>
      <c r="H95" s="282"/>
      <c r="I95" s="156">
        <v>3</v>
      </c>
      <c r="K95" s="153">
        <f t="shared" si="4"/>
        <v>3</v>
      </c>
    </row>
    <row r="96" spans="1:11" x14ac:dyDescent="0.25">
      <c r="A96" s="298"/>
      <c r="B96" s="292"/>
      <c r="C96" s="285"/>
      <c r="D96" s="279"/>
      <c r="E96" s="279"/>
      <c r="F96" s="161" t="s">
        <v>413</v>
      </c>
      <c r="G96" s="153" t="s">
        <v>472</v>
      </c>
      <c r="H96" s="282"/>
      <c r="I96" s="156">
        <v>2</v>
      </c>
      <c r="K96" s="153">
        <f t="shared" si="4"/>
        <v>2</v>
      </c>
    </row>
    <row r="97" spans="1:11" x14ac:dyDescent="0.25">
      <c r="A97" s="298"/>
      <c r="B97" s="292"/>
      <c r="C97" s="285"/>
      <c r="D97" s="279"/>
      <c r="E97" s="279"/>
      <c r="F97" s="161" t="s">
        <v>413</v>
      </c>
      <c r="G97" s="153" t="s">
        <v>445</v>
      </c>
      <c r="H97" s="282"/>
      <c r="I97" s="156">
        <v>2</v>
      </c>
      <c r="K97" s="153">
        <f t="shared" si="4"/>
        <v>2</v>
      </c>
    </row>
    <row r="98" spans="1:11" x14ac:dyDescent="0.25">
      <c r="A98" s="298"/>
      <c r="B98" s="292"/>
      <c r="C98" s="285"/>
      <c r="D98" s="279"/>
      <c r="E98" s="279"/>
      <c r="F98" s="161" t="s">
        <v>413</v>
      </c>
      <c r="G98" s="153" t="s">
        <v>442</v>
      </c>
      <c r="H98" s="282"/>
      <c r="I98" s="156">
        <v>2</v>
      </c>
      <c r="K98" s="153">
        <f t="shared" si="4"/>
        <v>2</v>
      </c>
    </row>
    <row r="99" spans="1:11" x14ac:dyDescent="0.25">
      <c r="A99" s="298"/>
      <c r="B99" s="292"/>
      <c r="C99" s="285"/>
      <c r="D99" s="279"/>
      <c r="E99" s="279"/>
      <c r="F99" s="161" t="s">
        <v>437</v>
      </c>
      <c r="G99" s="153" t="s">
        <v>472</v>
      </c>
      <c r="H99" s="282"/>
      <c r="I99" s="156">
        <v>2</v>
      </c>
      <c r="K99" s="153">
        <f t="shared" si="4"/>
        <v>2</v>
      </c>
    </row>
    <row r="100" spans="1:11" x14ac:dyDescent="0.25">
      <c r="A100" s="298"/>
      <c r="B100" s="292"/>
      <c r="C100" s="285"/>
      <c r="D100" s="279"/>
      <c r="E100" s="279"/>
      <c r="F100" s="161" t="s">
        <v>420</v>
      </c>
      <c r="G100" s="153" t="s">
        <v>470</v>
      </c>
      <c r="H100" s="282"/>
      <c r="I100" s="156">
        <v>2</v>
      </c>
      <c r="K100" s="153">
        <f t="shared" si="4"/>
        <v>2</v>
      </c>
    </row>
    <row r="101" spans="1:11" x14ac:dyDescent="0.25">
      <c r="A101" s="298"/>
      <c r="B101" s="292"/>
      <c r="C101" s="285"/>
      <c r="D101" s="279"/>
      <c r="E101" s="279"/>
      <c r="F101" s="161" t="s">
        <v>459</v>
      </c>
      <c r="G101" s="153" t="s">
        <v>411</v>
      </c>
      <c r="H101" s="282"/>
      <c r="I101" s="156">
        <v>1</v>
      </c>
      <c r="K101" s="153">
        <f t="shared" si="4"/>
        <v>1</v>
      </c>
    </row>
    <row r="102" spans="1:11" x14ac:dyDescent="0.25">
      <c r="A102" s="298"/>
      <c r="B102" s="292"/>
      <c r="C102" s="285"/>
      <c r="D102" s="279"/>
      <c r="E102" s="279"/>
      <c r="F102" s="161" t="s">
        <v>451</v>
      </c>
      <c r="G102" s="153" t="s">
        <v>411</v>
      </c>
      <c r="H102" s="282"/>
      <c r="I102" s="156">
        <v>1</v>
      </c>
      <c r="K102" s="153">
        <f t="shared" si="4"/>
        <v>1</v>
      </c>
    </row>
    <row r="103" spans="1:11" x14ac:dyDescent="0.25">
      <c r="A103" s="298"/>
      <c r="B103" s="292"/>
      <c r="C103" s="285"/>
      <c r="D103" s="279"/>
      <c r="E103" s="279"/>
      <c r="F103" s="161" t="s">
        <v>462</v>
      </c>
      <c r="G103" s="153" t="s">
        <v>411</v>
      </c>
      <c r="H103" s="282"/>
      <c r="I103" s="156">
        <v>1</v>
      </c>
      <c r="K103" s="153">
        <f t="shared" si="4"/>
        <v>1</v>
      </c>
    </row>
    <row r="104" spans="1:11" x14ac:dyDescent="0.25">
      <c r="A104" s="298"/>
      <c r="B104" s="292"/>
      <c r="C104" s="285"/>
      <c r="D104" s="279"/>
      <c r="E104" s="279"/>
      <c r="F104" s="161" t="s">
        <v>413</v>
      </c>
      <c r="G104" s="153" t="s">
        <v>469</v>
      </c>
      <c r="H104" s="282"/>
      <c r="I104" s="156">
        <v>1</v>
      </c>
      <c r="K104" s="153">
        <f t="shared" si="4"/>
        <v>1</v>
      </c>
    </row>
    <row r="105" spans="1:11" x14ac:dyDescent="0.25">
      <c r="A105" s="298"/>
      <c r="B105" s="292"/>
      <c r="C105" s="285"/>
      <c r="D105" s="279"/>
      <c r="E105" s="279"/>
      <c r="F105" s="161" t="s">
        <v>413</v>
      </c>
      <c r="G105" s="153" t="s">
        <v>471</v>
      </c>
      <c r="H105" s="282"/>
      <c r="I105" s="156">
        <v>1</v>
      </c>
      <c r="K105" s="153">
        <f t="shared" si="4"/>
        <v>1</v>
      </c>
    </row>
    <row r="106" spans="1:11" x14ac:dyDescent="0.25">
      <c r="A106" s="298"/>
      <c r="B106" s="292"/>
      <c r="C106" s="285"/>
      <c r="D106" s="279"/>
      <c r="E106" s="279"/>
      <c r="F106" s="161" t="s">
        <v>456</v>
      </c>
      <c r="G106" s="153" t="s">
        <v>470</v>
      </c>
      <c r="H106" s="282"/>
      <c r="I106" s="156">
        <v>1</v>
      </c>
      <c r="K106" s="153">
        <f t="shared" si="4"/>
        <v>1</v>
      </c>
    </row>
    <row r="107" spans="1:11" x14ac:dyDescent="0.25">
      <c r="A107" s="298"/>
      <c r="B107" s="292"/>
      <c r="C107" s="285"/>
      <c r="D107" s="279"/>
      <c r="E107" s="279"/>
      <c r="F107" s="161" t="s">
        <v>456</v>
      </c>
      <c r="G107" s="153" t="s">
        <v>445</v>
      </c>
      <c r="H107" s="282"/>
      <c r="I107" s="156">
        <v>1</v>
      </c>
      <c r="K107" s="153">
        <f t="shared" si="4"/>
        <v>1</v>
      </c>
    </row>
    <row r="108" spans="1:11" x14ac:dyDescent="0.25">
      <c r="A108" s="298"/>
      <c r="B108" s="292"/>
      <c r="C108" s="285"/>
      <c r="D108" s="279"/>
      <c r="E108" s="279"/>
      <c r="F108" s="161" t="s">
        <v>420</v>
      </c>
      <c r="G108" s="153" t="s">
        <v>472</v>
      </c>
      <c r="H108" s="282"/>
      <c r="I108" s="156">
        <v>1</v>
      </c>
      <c r="K108" s="153">
        <f t="shared" si="4"/>
        <v>1</v>
      </c>
    </row>
    <row r="109" spans="1:11" ht="15.75" thickBot="1" x14ac:dyDescent="0.3">
      <c r="A109" s="298"/>
      <c r="B109" s="292"/>
      <c r="C109" s="285"/>
      <c r="D109" s="279"/>
      <c r="E109" s="280"/>
      <c r="F109" s="162" t="s">
        <v>420</v>
      </c>
      <c r="G109" s="157" t="s">
        <v>442</v>
      </c>
      <c r="H109" s="283"/>
      <c r="I109" s="158">
        <v>1</v>
      </c>
      <c r="K109" s="153">
        <f t="shared" si="4"/>
        <v>1</v>
      </c>
    </row>
    <row r="110" spans="1:11" x14ac:dyDescent="0.25">
      <c r="A110" s="298"/>
      <c r="B110" s="292"/>
      <c r="C110" s="285"/>
      <c r="D110" s="279"/>
      <c r="E110" s="278" t="s">
        <v>553</v>
      </c>
      <c r="F110" s="154"/>
      <c r="G110" s="154"/>
      <c r="H110" s="281" t="s">
        <v>60</v>
      </c>
      <c r="I110" s="159"/>
    </row>
    <row r="111" spans="1:11" ht="15" customHeight="1" x14ac:dyDescent="0.25">
      <c r="A111" s="298"/>
      <c r="B111" s="292"/>
      <c r="C111" s="285"/>
      <c r="D111" s="279"/>
      <c r="E111" s="279"/>
      <c r="F111" s="168" t="s">
        <v>413</v>
      </c>
      <c r="G111" s="168" t="s">
        <v>414</v>
      </c>
      <c r="H111" s="282"/>
      <c r="I111" s="156">
        <v>144</v>
      </c>
      <c r="J111" s="175">
        <f>+(100*I111)/(I111+I112+I113+I114)</f>
        <v>55.598455598455601</v>
      </c>
    </row>
    <row r="112" spans="1:11" x14ac:dyDescent="0.25">
      <c r="A112" s="298"/>
      <c r="B112" s="292"/>
      <c r="C112" s="285"/>
      <c r="D112" s="279"/>
      <c r="E112" s="279"/>
      <c r="F112" s="168" t="s">
        <v>420</v>
      </c>
      <c r="G112" s="168" t="s">
        <v>414</v>
      </c>
      <c r="H112" s="282"/>
      <c r="I112" s="156">
        <v>65</v>
      </c>
      <c r="J112" s="175">
        <f>+(100*I112)/(I112+I111+I113+I114)</f>
        <v>25.096525096525095</v>
      </c>
    </row>
    <row r="113" spans="1:11" x14ac:dyDescent="0.25">
      <c r="A113" s="298"/>
      <c r="B113" s="292"/>
      <c r="C113" s="285"/>
      <c r="D113" s="279"/>
      <c r="E113" s="279"/>
      <c r="F113" s="168" t="s">
        <v>481</v>
      </c>
      <c r="G113" s="168" t="s">
        <v>486</v>
      </c>
      <c r="H113" s="282"/>
      <c r="I113" s="156">
        <v>27</v>
      </c>
      <c r="J113" s="175">
        <f>+(100*I113)/(I113+I111+I112+I114)</f>
        <v>10.424710424710424</v>
      </c>
    </row>
    <row r="114" spans="1:11" x14ac:dyDescent="0.25">
      <c r="A114" s="298"/>
      <c r="B114" s="292"/>
      <c r="C114" s="285"/>
      <c r="D114" s="279"/>
      <c r="E114" s="279"/>
      <c r="F114" s="168" t="s">
        <v>437</v>
      </c>
      <c r="G114" s="168" t="s">
        <v>414</v>
      </c>
      <c r="H114" s="282"/>
      <c r="I114" s="156">
        <v>23</v>
      </c>
      <c r="J114" s="175">
        <f>+(100*I114)/(I114+I112+I113+I111)</f>
        <v>8.8803088803088794</v>
      </c>
    </row>
    <row r="115" spans="1:11" x14ac:dyDescent="0.25">
      <c r="A115" s="298"/>
      <c r="B115" s="292"/>
      <c r="C115" s="285"/>
      <c r="D115" s="279"/>
      <c r="E115" s="279"/>
      <c r="F115" s="153" t="s">
        <v>481</v>
      </c>
      <c r="G115" s="153" t="s">
        <v>414</v>
      </c>
      <c r="H115" s="282"/>
      <c r="I115" s="156">
        <v>20</v>
      </c>
      <c r="K115" s="153">
        <f t="shared" ref="K115:K142" si="5">I115</f>
        <v>20</v>
      </c>
    </row>
    <row r="116" spans="1:11" x14ac:dyDescent="0.25">
      <c r="A116" s="298"/>
      <c r="B116" s="292"/>
      <c r="C116" s="285"/>
      <c r="D116" s="279"/>
      <c r="E116" s="279"/>
      <c r="F116" s="153" t="s">
        <v>481</v>
      </c>
      <c r="G116" s="153" t="s">
        <v>489</v>
      </c>
      <c r="H116" s="282"/>
      <c r="I116" s="156">
        <v>8</v>
      </c>
      <c r="K116" s="153">
        <f t="shared" si="5"/>
        <v>8</v>
      </c>
    </row>
    <row r="117" spans="1:11" x14ac:dyDescent="0.25">
      <c r="A117" s="298"/>
      <c r="B117" s="292"/>
      <c r="C117" s="285"/>
      <c r="D117" s="279"/>
      <c r="E117" s="279"/>
      <c r="F117" s="153" t="s">
        <v>418</v>
      </c>
      <c r="G117" s="153" t="s">
        <v>414</v>
      </c>
      <c r="H117" s="282"/>
      <c r="I117" s="156">
        <v>7</v>
      </c>
      <c r="K117" s="153">
        <f t="shared" si="5"/>
        <v>7</v>
      </c>
    </row>
    <row r="118" spans="1:11" x14ac:dyDescent="0.25">
      <c r="A118" s="298"/>
      <c r="B118" s="292"/>
      <c r="C118" s="285"/>
      <c r="D118" s="279"/>
      <c r="E118" s="279"/>
      <c r="F118" s="153" t="s">
        <v>480</v>
      </c>
      <c r="G118" s="153" t="s">
        <v>414</v>
      </c>
      <c r="H118" s="282"/>
      <c r="I118" s="156">
        <v>6</v>
      </c>
      <c r="K118" s="153">
        <f t="shared" si="5"/>
        <v>6</v>
      </c>
    </row>
    <row r="119" spans="1:11" x14ac:dyDescent="0.25">
      <c r="A119" s="298"/>
      <c r="B119" s="292"/>
      <c r="C119" s="285"/>
      <c r="D119" s="279"/>
      <c r="E119" s="279"/>
      <c r="F119" s="153" t="s">
        <v>466</v>
      </c>
      <c r="G119" s="153" t="s">
        <v>414</v>
      </c>
      <c r="H119" s="282"/>
      <c r="I119" s="156">
        <v>4</v>
      </c>
      <c r="K119" s="153">
        <f t="shared" si="5"/>
        <v>4</v>
      </c>
    </row>
    <row r="120" spans="1:11" x14ac:dyDescent="0.25">
      <c r="A120" s="298"/>
      <c r="B120" s="292"/>
      <c r="C120" s="285"/>
      <c r="D120" s="279"/>
      <c r="E120" s="279"/>
      <c r="F120" s="153" t="s">
        <v>468</v>
      </c>
      <c r="G120" s="153" t="s">
        <v>414</v>
      </c>
      <c r="H120" s="282"/>
      <c r="I120" s="156">
        <v>4</v>
      </c>
      <c r="K120" s="153">
        <f t="shared" si="5"/>
        <v>4</v>
      </c>
    </row>
    <row r="121" spans="1:11" x14ac:dyDescent="0.25">
      <c r="A121" s="298"/>
      <c r="B121" s="292"/>
      <c r="C121" s="285"/>
      <c r="D121" s="279"/>
      <c r="E121" s="279"/>
      <c r="F121" s="153" t="s">
        <v>456</v>
      </c>
      <c r="G121" s="153" t="s">
        <v>414</v>
      </c>
      <c r="H121" s="282"/>
      <c r="I121" s="156">
        <v>4</v>
      </c>
      <c r="K121" s="153">
        <f t="shared" si="5"/>
        <v>4</v>
      </c>
    </row>
    <row r="122" spans="1:11" x14ac:dyDescent="0.25">
      <c r="A122" s="298"/>
      <c r="B122" s="292"/>
      <c r="C122" s="285"/>
      <c r="D122" s="279"/>
      <c r="E122" s="279"/>
      <c r="F122" s="153" t="s">
        <v>413</v>
      </c>
      <c r="G122" s="153" t="s">
        <v>486</v>
      </c>
      <c r="H122" s="282"/>
      <c r="I122" s="156">
        <v>3</v>
      </c>
      <c r="K122" s="153">
        <f t="shared" si="5"/>
        <v>3</v>
      </c>
    </row>
    <row r="123" spans="1:11" x14ac:dyDescent="0.25">
      <c r="A123" s="298"/>
      <c r="B123" s="292"/>
      <c r="C123" s="285"/>
      <c r="D123" s="279"/>
      <c r="E123" s="279"/>
      <c r="F123" s="153" t="s">
        <v>450</v>
      </c>
      <c r="G123" s="153" t="s">
        <v>414</v>
      </c>
      <c r="H123" s="282"/>
      <c r="I123" s="156">
        <v>2</v>
      </c>
      <c r="K123" s="153">
        <f t="shared" si="5"/>
        <v>2</v>
      </c>
    </row>
    <row r="124" spans="1:11" x14ac:dyDescent="0.25">
      <c r="A124" s="298"/>
      <c r="B124" s="292"/>
      <c r="C124" s="285"/>
      <c r="D124" s="279"/>
      <c r="E124" s="279"/>
      <c r="F124" s="153" t="s">
        <v>413</v>
      </c>
      <c r="G124" s="153" t="s">
        <v>414</v>
      </c>
      <c r="H124" s="282"/>
      <c r="I124" s="156">
        <v>2</v>
      </c>
      <c r="K124" s="153">
        <f t="shared" si="5"/>
        <v>2</v>
      </c>
    </row>
    <row r="125" spans="1:11" x14ac:dyDescent="0.25">
      <c r="A125" s="298"/>
      <c r="B125" s="292"/>
      <c r="C125" s="285"/>
      <c r="D125" s="279"/>
      <c r="E125" s="279"/>
      <c r="F125" s="153" t="s">
        <v>452</v>
      </c>
      <c r="G125" s="153" t="s">
        <v>414</v>
      </c>
      <c r="H125" s="282"/>
      <c r="I125" s="156">
        <v>2</v>
      </c>
      <c r="K125" s="153">
        <f t="shared" si="5"/>
        <v>2</v>
      </c>
    </row>
    <row r="126" spans="1:11" x14ac:dyDescent="0.25">
      <c r="A126" s="298"/>
      <c r="B126" s="292"/>
      <c r="C126" s="285"/>
      <c r="D126" s="279"/>
      <c r="E126" s="279"/>
      <c r="F126" s="153" t="s">
        <v>437</v>
      </c>
      <c r="G126" s="153" t="s">
        <v>487</v>
      </c>
      <c r="H126" s="282"/>
      <c r="I126" s="156">
        <v>2</v>
      </c>
      <c r="K126" s="153">
        <f t="shared" si="5"/>
        <v>2</v>
      </c>
    </row>
    <row r="127" spans="1:11" x14ac:dyDescent="0.25">
      <c r="A127" s="298"/>
      <c r="B127" s="292"/>
      <c r="C127" s="285"/>
      <c r="D127" s="279"/>
      <c r="E127" s="279"/>
      <c r="F127" s="153" t="s">
        <v>456</v>
      </c>
      <c r="G127" s="153" t="s">
        <v>486</v>
      </c>
      <c r="H127" s="282"/>
      <c r="I127" s="156">
        <v>2</v>
      </c>
      <c r="K127" s="153">
        <f t="shared" si="5"/>
        <v>2</v>
      </c>
    </row>
    <row r="128" spans="1:11" x14ac:dyDescent="0.25">
      <c r="A128" s="298"/>
      <c r="B128" s="292"/>
      <c r="C128" s="285"/>
      <c r="D128" s="279"/>
      <c r="E128" s="279"/>
      <c r="F128" s="153" t="s">
        <v>420</v>
      </c>
      <c r="G128" s="153" t="s">
        <v>486</v>
      </c>
      <c r="H128" s="282"/>
      <c r="I128" s="156">
        <v>2</v>
      </c>
      <c r="K128" s="153">
        <f t="shared" si="5"/>
        <v>2</v>
      </c>
    </row>
    <row r="129" spans="1:11" x14ac:dyDescent="0.25">
      <c r="A129" s="298"/>
      <c r="B129" s="292"/>
      <c r="C129" s="285"/>
      <c r="D129" s="279"/>
      <c r="E129" s="279"/>
      <c r="F129" s="153" t="s">
        <v>428</v>
      </c>
      <c r="G129" s="153" t="s">
        <v>414</v>
      </c>
      <c r="H129" s="282"/>
      <c r="I129" s="156">
        <v>1</v>
      </c>
      <c r="K129" s="153">
        <f t="shared" si="5"/>
        <v>1</v>
      </c>
    </row>
    <row r="130" spans="1:11" x14ac:dyDescent="0.25">
      <c r="A130" s="298"/>
      <c r="B130" s="292"/>
      <c r="C130" s="285"/>
      <c r="D130" s="279"/>
      <c r="E130" s="279"/>
      <c r="F130" s="153" t="s">
        <v>483</v>
      </c>
      <c r="G130" s="153" t="s">
        <v>414</v>
      </c>
      <c r="H130" s="282"/>
      <c r="I130" s="156">
        <v>1</v>
      </c>
      <c r="K130" s="153">
        <f t="shared" si="5"/>
        <v>1</v>
      </c>
    </row>
    <row r="131" spans="1:11" x14ac:dyDescent="0.25">
      <c r="A131" s="298"/>
      <c r="B131" s="292"/>
      <c r="C131" s="285"/>
      <c r="D131" s="279"/>
      <c r="E131" s="279"/>
      <c r="F131" s="153" t="s">
        <v>437</v>
      </c>
      <c r="G131" s="153" t="s">
        <v>414</v>
      </c>
      <c r="H131" s="282"/>
      <c r="I131" s="156">
        <v>1</v>
      </c>
      <c r="K131" s="153">
        <f t="shared" si="5"/>
        <v>1</v>
      </c>
    </row>
    <row r="132" spans="1:11" x14ac:dyDescent="0.25">
      <c r="A132" s="298"/>
      <c r="B132" s="292"/>
      <c r="C132" s="285"/>
      <c r="D132" s="279"/>
      <c r="E132" s="279"/>
      <c r="F132" s="153" t="s">
        <v>420</v>
      </c>
      <c r="G132" s="153" t="s">
        <v>414</v>
      </c>
      <c r="H132" s="282"/>
      <c r="I132" s="156">
        <v>1</v>
      </c>
      <c r="K132" s="153">
        <f t="shared" si="5"/>
        <v>1</v>
      </c>
    </row>
    <row r="133" spans="1:11" x14ac:dyDescent="0.25">
      <c r="A133" s="298"/>
      <c r="B133" s="292"/>
      <c r="C133" s="285"/>
      <c r="D133" s="279"/>
      <c r="E133" s="279"/>
      <c r="F133" s="153" t="s">
        <v>462</v>
      </c>
      <c r="G133" s="153" t="s">
        <v>414</v>
      </c>
      <c r="H133" s="282"/>
      <c r="I133" s="156">
        <v>1</v>
      </c>
      <c r="K133" s="153">
        <f t="shared" si="5"/>
        <v>1</v>
      </c>
    </row>
    <row r="134" spans="1:11" x14ac:dyDescent="0.25">
      <c r="A134" s="298"/>
      <c r="B134" s="292"/>
      <c r="C134" s="285"/>
      <c r="D134" s="279"/>
      <c r="E134" s="279"/>
      <c r="F134" s="153" t="s">
        <v>484</v>
      </c>
      <c r="G134" s="153" t="s">
        <v>414</v>
      </c>
      <c r="H134" s="282"/>
      <c r="I134" s="156">
        <v>1</v>
      </c>
      <c r="K134" s="153">
        <f t="shared" si="5"/>
        <v>1</v>
      </c>
    </row>
    <row r="135" spans="1:11" x14ac:dyDescent="0.25">
      <c r="A135" s="298"/>
      <c r="B135" s="292"/>
      <c r="C135" s="285"/>
      <c r="D135" s="279"/>
      <c r="E135" s="279"/>
      <c r="F135" s="153" t="s">
        <v>444</v>
      </c>
      <c r="G135" s="153" t="s">
        <v>414</v>
      </c>
      <c r="H135" s="282"/>
      <c r="I135" s="156">
        <v>1</v>
      </c>
      <c r="K135" s="153">
        <f t="shared" si="5"/>
        <v>1</v>
      </c>
    </row>
    <row r="136" spans="1:11" x14ac:dyDescent="0.25">
      <c r="A136" s="298"/>
      <c r="B136" s="292"/>
      <c r="C136" s="285"/>
      <c r="D136" s="279"/>
      <c r="E136" s="279"/>
      <c r="F136" s="153" t="s">
        <v>485</v>
      </c>
      <c r="G136" s="153" t="s">
        <v>414</v>
      </c>
      <c r="H136" s="282"/>
      <c r="I136" s="156">
        <v>1</v>
      </c>
      <c r="K136" s="153">
        <f t="shared" si="5"/>
        <v>1</v>
      </c>
    </row>
    <row r="137" spans="1:11" x14ac:dyDescent="0.25">
      <c r="A137" s="298"/>
      <c r="B137" s="292"/>
      <c r="C137" s="285"/>
      <c r="D137" s="279"/>
      <c r="E137" s="279"/>
      <c r="F137" s="153" t="s">
        <v>465</v>
      </c>
      <c r="G137" s="153" t="s">
        <v>414</v>
      </c>
      <c r="H137" s="282"/>
      <c r="I137" s="156">
        <v>1</v>
      </c>
      <c r="K137" s="153">
        <f t="shared" si="5"/>
        <v>1</v>
      </c>
    </row>
    <row r="138" spans="1:11" x14ac:dyDescent="0.25">
      <c r="A138" s="298"/>
      <c r="B138" s="292"/>
      <c r="C138" s="285"/>
      <c r="D138" s="279"/>
      <c r="E138" s="279"/>
      <c r="F138" s="153" t="s">
        <v>413</v>
      </c>
      <c r="G138" s="153" t="s">
        <v>487</v>
      </c>
      <c r="H138" s="282"/>
      <c r="I138" s="156">
        <v>1</v>
      </c>
      <c r="K138" s="153">
        <f t="shared" si="5"/>
        <v>1</v>
      </c>
    </row>
    <row r="139" spans="1:11" x14ac:dyDescent="0.25">
      <c r="A139" s="298"/>
      <c r="B139" s="292"/>
      <c r="C139" s="285"/>
      <c r="D139" s="279"/>
      <c r="E139" s="279"/>
      <c r="F139" s="153" t="s">
        <v>413</v>
      </c>
      <c r="G139" s="153" t="s">
        <v>488</v>
      </c>
      <c r="H139" s="282"/>
      <c r="I139" s="156">
        <v>1</v>
      </c>
      <c r="K139" s="153">
        <f t="shared" si="5"/>
        <v>1</v>
      </c>
    </row>
    <row r="140" spans="1:11" x14ac:dyDescent="0.25">
      <c r="A140" s="298"/>
      <c r="B140" s="292"/>
      <c r="C140" s="285"/>
      <c r="D140" s="279"/>
      <c r="E140" s="279"/>
      <c r="F140" s="153" t="s">
        <v>416</v>
      </c>
      <c r="G140" s="153" t="s">
        <v>414</v>
      </c>
      <c r="H140" s="282"/>
      <c r="I140" s="156">
        <v>1</v>
      </c>
      <c r="K140" s="153">
        <f t="shared" si="5"/>
        <v>1</v>
      </c>
    </row>
    <row r="141" spans="1:11" x14ac:dyDescent="0.25">
      <c r="A141" s="298"/>
      <c r="B141" s="292"/>
      <c r="C141" s="285"/>
      <c r="D141" s="279"/>
      <c r="E141" s="279"/>
      <c r="F141" s="153" t="s">
        <v>418</v>
      </c>
      <c r="G141" s="153" t="s">
        <v>487</v>
      </c>
      <c r="H141" s="282"/>
      <c r="I141" s="156">
        <v>1</v>
      </c>
      <c r="K141" s="153">
        <f t="shared" si="5"/>
        <v>1</v>
      </c>
    </row>
    <row r="142" spans="1:11" ht="15.75" thickBot="1" x14ac:dyDescent="0.3">
      <c r="A142" s="298"/>
      <c r="B142" s="292"/>
      <c r="C142" s="285"/>
      <c r="D142" s="279"/>
      <c r="E142" s="280"/>
      <c r="F142" s="157" t="s">
        <v>480</v>
      </c>
      <c r="G142" s="157" t="s">
        <v>486</v>
      </c>
      <c r="H142" s="283"/>
      <c r="I142" s="158">
        <v>1</v>
      </c>
      <c r="K142" s="153">
        <f t="shared" si="5"/>
        <v>1</v>
      </c>
    </row>
    <row r="143" spans="1:11" x14ac:dyDescent="0.25">
      <c r="A143" s="298"/>
      <c r="B143" s="292"/>
      <c r="C143" s="285"/>
      <c r="D143" s="279"/>
      <c r="E143" s="278" t="s">
        <v>554</v>
      </c>
      <c r="F143" s="154"/>
      <c r="G143" s="154"/>
      <c r="H143" s="281" t="s">
        <v>53</v>
      </c>
      <c r="I143" s="159"/>
    </row>
    <row r="144" spans="1:11" ht="15" customHeight="1" x14ac:dyDescent="0.25">
      <c r="A144" s="298"/>
      <c r="B144" s="292"/>
      <c r="C144" s="285"/>
      <c r="D144" s="279"/>
      <c r="E144" s="279"/>
      <c r="F144" s="168" t="s">
        <v>413</v>
      </c>
      <c r="G144" s="168" t="s">
        <v>422</v>
      </c>
      <c r="H144" s="282"/>
      <c r="I144" s="156">
        <v>12</v>
      </c>
      <c r="J144" s="175">
        <f>+(100*I144)/(I144+I145+I146+I147+I148)</f>
        <v>33.333333333333336</v>
      </c>
    </row>
    <row r="145" spans="1:11" x14ac:dyDescent="0.25">
      <c r="A145" s="298"/>
      <c r="B145" s="292"/>
      <c r="C145" s="285"/>
      <c r="D145" s="279"/>
      <c r="E145" s="279"/>
      <c r="F145" s="168" t="s">
        <v>418</v>
      </c>
      <c r="G145" s="168" t="s">
        <v>419</v>
      </c>
      <c r="H145" s="282"/>
      <c r="I145" s="156">
        <v>12</v>
      </c>
      <c r="J145" s="175">
        <f>+(100*I145)/(I145+I144+I146+I147+I148)</f>
        <v>33.333333333333336</v>
      </c>
    </row>
    <row r="146" spans="1:11" x14ac:dyDescent="0.25">
      <c r="A146" s="298"/>
      <c r="B146" s="292"/>
      <c r="C146" s="285"/>
      <c r="D146" s="279"/>
      <c r="E146" s="279"/>
      <c r="F146" s="168" t="s">
        <v>418</v>
      </c>
      <c r="G146" s="168" t="s">
        <v>422</v>
      </c>
      <c r="H146" s="282"/>
      <c r="I146" s="156">
        <v>5</v>
      </c>
      <c r="J146" s="175">
        <f>+(100*I146)/(I146+I144+I145+I147+I148)</f>
        <v>13.888888888888889</v>
      </c>
    </row>
    <row r="147" spans="1:11" x14ac:dyDescent="0.25">
      <c r="A147" s="298"/>
      <c r="B147" s="292"/>
      <c r="C147" s="285"/>
      <c r="D147" s="279"/>
      <c r="E147" s="279"/>
      <c r="F147" s="168" t="s">
        <v>413</v>
      </c>
      <c r="G147" s="168" t="s">
        <v>471</v>
      </c>
      <c r="H147" s="282"/>
      <c r="I147" s="156">
        <v>4</v>
      </c>
      <c r="J147" s="175">
        <f>+(100*I147)/(I147+I145+I146+I144+I148)</f>
        <v>11.111111111111111</v>
      </c>
    </row>
    <row r="148" spans="1:11" x14ac:dyDescent="0.25">
      <c r="A148" s="298"/>
      <c r="B148" s="292"/>
      <c r="C148" s="285"/>
      <c r="D148" s="279"/>
      <c r="E148" s="279"/>
      <c r="F148" s="168" t="s">
        <v>437</v>
      </c>
      <c r="G148" s="168" t="s">
        <v>492</v>
      </c>
      <c r="H148" s="282"/>
      <c r="I148" s="156">
        <v>3</v>
      </c>
      <c r="J148" s="175">
        <f>+(100*I148)/(I148+I146+I147+I145+I144)</f>
        <v>8.3333333333333339</v>
      </c>
    </row>
    <row r="149" spans="1:11" x14ac:dyDescent="0.25">
      <c r="A149" s="298"/>
      <c r="B149" s="292"/>
      <c r="C149" s="285"/>
      <c r="D149" s="279"/>
      <c r="E149" s="279"/>
      <c r="F149" s="153" t="s">
        <v>418</v>
      </c>
      <c r="G149" s="153" t="s">
        <v>493</v>
      </c>
      <c r="H149" s="282"/>
      <c r="I149" s="156">
        <v>3</v>
      </c>
      <c r="K149" s="153">
        <f t="shared" ref="K149:K169" si="6">I149</f>
        <v>3</v>
      </c>
    </row>
    <row r="150" spans="1:11" x14ac:dyDescent="0.25">
      <c r="A150" s="298"/>
      <c r="B150" s="292"/>
      <c r="C150" s="285"/>
      <c r="D150" s="279"/>
      <c r="E150" s="279"/>
      <c r="F150" s="153" t="s">
        <v>418</v>
      </c>
      <c r="G150" s="153" t="s">
        <v>476</v>
      </c>
      <c r="H150" s="282"/>
      <c r="I150" s="156">
        <v>2</v>
      </c>
      <c r="K150" s="153">
        <f t="shared" si="6"/>
        <v>2</v>
      </c>
    </row>
    <row r="151" spans="1:11" x14ac:dyDescent="0.25">
      <c r="A151" s="298"/>
      <c r="B151" s="292"/>
      <c r="C151" s="285"/>
      <c r="D151" s="279"/>
      <c r="E151" s="279"/>
      <c r="F151" s="153" t="s">
        <v>437</v>
      </c>
      <c r="G151" s="153" t="s">
        <v>422</v>
      </c>
      <c r="H151" s="282"/>
      <c r="I151" s="156">
        <v>2</v>
      </c>
      <c r="K151" s="153">
        <f t="shared" si="6"/>
        <v>2</v>
      </c>
    </row>
    <row r="152" spans="1:11" x14ac:dyDescent="0.25">
      <c r="A152" s="298"/>
      <c r="B152" s="292"/>
      <c r="C152" s="285"/>
      <c r="D152" s="279"/>
      <c r="E152" s="279"/>
      <c r="F152" s="153" t="s">
        <v>494</v>
      </c>
      <c r="G152" s="153" t="s">
        <v>471</v>
      </c>
      <c r="H152" s="282"/>
      <c r="I152" s="156">
        <v>2</v>
      </c>
      <c r="K152" s="153">
        <f t="shared" si="6"/>
        <v>2</v>
      </c>
    </row>
    <row r="153" spans="1:11" x14ac:dyDescent="0.25">
      <c r="A153" s="298"/>
      <c r="B153" s="292"/>
      <c r="C153" s="285"/>
      <c r="D153" s="279"/>
      <c r="E153" s="279"/>
      <c r="F153" s="153" t="s">
        <v>459</v>
      </c>
      <c r="G153" s="153" t="s">
        <v>490</v>
      </c>
      <c r="H153" s="282"/>
      <c r="I153" s="156">
        <v>1</v>
      </c>
      <c r="K153" s="153">
        <f t="shared" si="6"/>
        <v>1</v>
      </c>
    </row>
    <row r="154" spans="1:11" x14ac:dyDescent="0.25">
      <c r="A154" s="298"/>
      <c r="B154" s="292"/>
      <c r="C154" s="285"/>
      <c r="D154" s="279"/>
      <c r="E154" s="279"/>
      <c r="F154" s="153" t="s">
        <v>450</v>
      </c>
      <c r="G154" s="153" t="s">
        <v>425</v>
      </c>
      <c r="H154" s="282"/>
      <c r="I154" s="156">
        <v>1</v>
      </c>
      <c r="K154" s="153">
        <f t="shared" si="6"/>
        <v>1</v>
      </c>
    </row>
    <row r="155" spans="1:11" x14ac:dyDescent="0.25">
      <c r="A155" s="298"/>
      <c r="B155" s="292"/>
      <c r="C155" s="285"/>
      <c r="D155" s="279"/>
      <c r="E155" s="279"/>
      <c r="F155" s="153" t="s">
        <v>465</v>
      </c>
      <c r="G155" s="153" t="s">
        <v>491</v>
      </c>
      <c r="H155" s="282"/>
      <c r="I155" s="156">
        <v>1</v>
      </c>
      <c r="K155" s="153">
        <f t="shared" si="6"/>
        <v>1</v>
      </c>
    </row>
    <row r="156" spans="1:11" x14ac:dyDescent="0.25">
      <c r="A156" s="298"/>
      <c r="B156" s="292"/>
      <c r="C156" s="285"/>
      <c r="D156" s="279"/>
      <c r="E156" s="279"/>
      <c r="F156" s="153" t="s">
        <v>463</v>
      </c>
      <c r="H156" s="282"/>
      <c r="I156" s="156">
        <v>1</v>
      </c>
      <c r="K156" s="153">
        <f t="shared" si="6"/>
        <v>1</v>
      </c>
    </row>
    <row r="157" spans="1:11" x14ac:dyDescent="0.25">
      <c r="A157" s="298"/>
      <c r="B157" s="292"/>
      <c r="C157" s="285"/>
      <c r="D157" s="279"/>
      <c r="E157" s="279"/>
      <c r="F157" s="153" t="s">
        <v>475</v>
      </c>
      <c r="G157" s="153" t="s">
        <v>411</v>
      </c>
      <c r="H157" s="282"/>
      <c r="I157" s="156">
        <v>1</v>
      </c>
      <c r="K157" s="153">
        <f t="shared" si="6"/>
        <v>1</v>
      </c>
    </row>
    <row r="158" spans="1:11" x14ac:dyDescent="0.25">
      <c r="A158" s="298"/>
      <c r="B158" s="292"/>
      <c r="C158" s="285"/>
      <c r="D158" s="279"/>
      <c r="E158" s="279"/>
      <c r="F158" s="153" t="s">
        <v>418</v>
      </c>
      <c r="G158" s="153" t="s">
        <v>442</v>
      </c>
      <c r="H158" s="282"/>
      <c r="I158" s="156">
        <v>1</v>
      </c>
      <c r="K158" s="153">
        <f t="shared" si="6"/>
        <v>1</v>
      </c>
    </row>
    <row r="159" spans="1:11" x14ac:dyDescent="0.25">
      <c r="A159" s="298"/>
      <c r="B159" s="292"/>
      <c r="C159" s="285"/>
      <c r="D159" s="279"/>
      <c r="E159" s="279"/>
      <c r="F159" s="153" t="s">
        <v>482</v>
      </c>
      <c r="G159" s="153" t="s">
        <v>411</v>
      </c>
      <c r="H159" s="282"/>
      <c r="I159" s="156">
        <v>1</v>
      </c>
      <c r="K159" s="153">
        <f t="shared" si="6"/>
        <v>1</v>
      </c>
    </row>
    <row r="160" spans="1:11" x14ac:dyDescent="0.25">
      <c r="A160" s="298"/>
      <c r="B160" s="292"/>
      <c r="C160" s="285"/>
      <c r="D160" s="279"/>
      <c r="E160" s="279"/>
      <c r="F160" s="153" t="s">
        <v>413</v>
      </c>
      <c r="G160" s="153" t="s">
        <v>419</v>
      </c>
      <c r="H160" s="282"/>
      <c r="I160" s="156">
        <v>1</v>
      </c>
      <c r="K160" s="153">
        <f t="shared" si="6"/>
        <v>1</v>
      </c>
    </row>
    <row r="161" spans="1:11" x14ac:dyDescent="0.25">
      <c r="A161" s="298"/>
      <c r="B161" s="292"/>
      <c r="C161" s="285"/>
      <c r="D161" s="279"/>
      <c r="E161" s="279"/>
      <c r="F161" s="153" t="s">
        <v>413</v>
      </c>
      <c r="G161" s="153" t="s">
        <v>426</v>
      </c>
      <c r="H161" s="282"/>
      <c r="I161" s="156">
        <v>1</v>
      </c>
      <c r="K161" s="153">
        <f t="shared" si="6"/>
        <v>1</v>
      </c>
    </row>
    <row r="162" spans="1:11" x14ac:dyDescent="0.25">
      <c r="A162" s="298"/>
      <c r="B162" s="292"/>
      <c r="C162" s="285"/>
      <c r="D162" s="279"/>
      <c r="E162" s="279"/>
      <c r="F162" s="153" t="s">
        <v>437</v>
      </c>
      <c r="G162" s="153" t="s">
        <v>471</v>
      </c>
      <c r="H162" s="282"/>
      <c r="I162" s="156">
        <v>1</v>
      </c>
      <c r="K162" s="153">
        <f t="shared" si="6"/>
        <v>1</v>
      </c>
    </row>
    <row r="163" spans="1:11" x14ac:dyDescent="0.25">
      <c r="A163" s="298"/>
      <c r="B163" s="292"/>
      <c r="C163" s="285"/>
      <c r="D163" s="279"/>
      <c r="E163" s="279"/>
      <c r="F163" s="153" t="s">
        <v>456</v>
      </c>
      <c r="G163" s="153" t="s">
        <v>471</v>
      </c>
      <c r="H163" s="282"/>
      <c r="I163" s="156">
        <v>1</v>
      </c>
      <c r="K163" s="153">
        <f t="shared" si="6"/>
        <v>1</v>
      </c>
    </row>
    <row r="164" spans="1:11" x14ac:dyDescent="0.25">
      <c r="A164" s="298"/>
      <c r="B164" s="292"/>
      <c r="C164" s="285"/>
      <c r="D164" s="279"/>
      <c r="E164" s="279"/>
      <c r="F164" s="153" t="s">
        <v>456</v>
      </c>
      <c r="G164" s="153" t="s">
        <v>422</v>
      </c>
      <c r="H164" s="282"/>
      <c r="I164" s="156">
        <v>1</v>
      </c>
      <c r="K164" s="153">
        <f t="shared" si="6"/>
        <v>1</v>
      </c>
    </row>
    <row r="165" spans="1:11" x14ac:dyDescent="0.25">
      <c r="A165" s="298"/>
      <c r="B165" s="292"/>
      <c r="C165" s="285"/>
      <c r="D165" s="279"/>
      <c r="E165" s="279"/>
      <c r="F165" s="153" t="s">
        <v>457</v>
      </c>
      <c r="G165" s="153" t="s">
        <v>419</v>
      </c>
      <c r="H165" s="282"/>
      <c r="I165" s="156">
        <v>1</v>
      </c>
      <c r="K165" s="153">
        <f t="shared" si="6"/>
        <v>1</v>
      </c>
    </row>
    <row r="166" spans="1:11" x14ac:dyDescent="0.25">
      <c r="A166" s="298"/>
      <c r="B166" s="292"/>
      <c r="C166" s="285"/>
      <c r="D166" s="279"/>
      <c r="E166" s="279"/>
      <c r="F166" s="153" t="s">
        <v>418</v>
      </c>
      <c r="G166" s="153" t="s">
        <v>426</v>
      </c>
      <c r="H166" s="282"/>
      <c r="I166" s="156">
        <v>1</v>
      </c>
      <c r="K166" s="153">
        <f t="shared" si="6"/>
        <v>1</v>
      </c>
    </row>
    <row r="167" spans="1:11" x14ac:dyDescent="0.25">
      <c r="A167" s="298"/>
      <c r="B167" s="292"/>
      <c r="C167" s="285"/>
      <c r="D167" s="279"/>
      <c r="E167" s="279"/>
      <c r="F167" s="153" t="s">
        <v>420</v>
      </c>
      <c r="G167" s="153" t="s">
        <v>426</v>
      </c>
      <c r="H167" s="282"/>
      <c r="I167" s="156">
        <v>1</v>
      </c>
      <c r="K167" s="153">
        <f t="shared" si="6"/>
        <v>1</v>
      </c>
    </row>
    <row r="168" spans="1:11" x14ac:dyDescent="0.25">
      <c r="A168" s="298"/>
      <c r="B168" s="292"/>
      <c r="C168" s="285"/>
      <c r="D168" s="279"/>
      <c r="E168" s="279"/>
      <c r="F168" s="153" t="s">
        <v>420</v>
      </c>
      <c r="G168" s="153" t="s">
        <v>442</v>
      </c>
      <c r="H168" s="282"/>
      <c r="I168" s="156">
        <v>1</v>
      </c>
      <c r="K168" s="153">
        <f t="shared" si="6"/>
        <v>1</v>
      </c>
    </row>
    <row r="169" spans="1:11" ht="15.75" thickBot="1" x14ac:dyDescent="0.3">
      <c r="A169" s="298"/>
      <c r="B169" s="292"/>
      <c r="C169" s="286"/>
      <c r="D169" s="280"/>
      <c r="E169" s="280"/>
      <c r="F169" s="157" t="s">
        <v>481</v>
      </c>
      <c r="G169" s="157" t="s">
        <v>422</v>
      </c>
      <c r="H169" s="283"/>
      <c r="I169" s="158">
        <v>1</v>
      </c>
      <c r="K169" s="153">
        <f t="shared" si="6"/>
        <v>1</v>
      </c>
    </row>
    <row r="170" spans="1:11" x14ac:dyDescent="0.25">
      <c r="A170" s="298"/>
      <c r="B170" s="292"/>
      <c r="C170" s="281" t="s">
        <v>495</v>
      </c>
      <c r="D170" s="300" t="s">
        <v>116</v>
      </c>
      <c r="E170" s="278" t="s">
        <v>551</v>
      </c>
      <c r="F170" s="154"/>
      <c r="G170" s="154"/>
      <c r="H170" s="281" t="s">
        <v>117</v>
      </c>
      <c r="I170" s="159"/>
    </row>
    <row r="171" spans="1:11" ht="15" customHeight="1" x14ac:dyDescent="0.25">
      <c r="A171" s="298"/>
      <c r="B171" s="292"/>
      <c r="C171" s="282"/>
      <c r="D171" s="301"/>
      <c r="E171" s="279"/>
      <c r="F171" s="168" t="s">
        <v>461</v>
      </c>
      <c r="G171" s="168" t="s">
        <v>442</v>
      </c>
      <c r="H171" s="282"/>
      <c r="I171" s="156">
        <v>4</v>
      </c>
      <c r="J171" s="175">
        <f>+(100*I171)/(I171+I172)</f>
        <v>57.142857142857146</v>
      </c>
    </row>
    <row r="172" spans="1:11" x14ac:dyDescent="0.25">
      <c r="A172" s="298"/>
      <c r="B172" s="292"/>
      <c r="C172" s="282"/>
      <c r="D172" s="301"/>
      <c r="E172" s="279"/>
      <c r="F172" s="168" t="s">
        <v>437</v>
      </c>
      <c r="G172" s="168" t="s">
        <v>496</v>
      </c>
      <c r="H172" s="282"/>
      <c r="I172" s="156">
        <v>3</v>
      </c>
      <c r="J172" s="175">
        <f>+(100*I172)/(I172+I171)</f>
        <v>42.857142857142854</v>
      </c>
    </row>
    <row r="173" spans="1:11" x14ac:dyDescent="0.25">
      <c r="A173" s="298"/>
      <c r="B173" s="292"/>
      <c r="C173" s="282"/>
      <c r="D173" s="301"/>
      <c r="E173" s="279"/>
      <c r="F173" s="153" t="s">
        <v>413</v>
      </c>
      <c r="G173" s="153" t="s">
        <v>415</v>
      </c>
      <c r="H173" s="282"/>
      <c r="I173" s="156">
        <v>1</v>
      </c>
      <c r="K173" s="153">
        <f>I173</f>
        <v>1</v>
      </c>
    </row>
    <row r="174" spans="1:11" ht="15.75" thickBot="1" x14ac:dyDescent="0.3">
      <c r="A174" s="298"/>
      <c r="B174" s="292"/>
      <c r="C174" s="283"/>
      <c r="D174" s="302"/>
      <c r="E174" s="280"/>
      <c r="F174" s="157" t="s">
        <v>437</v>
      </c>
      <c r="G174" s="157" t="s">
        <v>447</v>
      </c>
      <c r="H174" s="283"/>
      <c r="I174" s="158">
        <v>1</v>
      </c>
      <c r="K174" s="153">
        <f>I174</f>
        <v>1</v>
      </c>
    </row>
    <row r="175" spans="1:11" ht="15" customHeight="1" x14ac:dyDescent="0.25">
      <c r="A175" s="298"/>
      <c r="B175" s="292"/>
      <c r="C175" s="281" t="s">
        <v>99</v>
      </c>
      <c r="D175" s="278" t="s">
        <v>91</v>
      </c>
      <c r="E175" s="278" t="s">
        <v>551</v>
      </c>
      <c r="F175" s="160"/>
      <c r="G175" s="154"/>
      <c r="H175" s="281" t="s">
        <v>101</v>
      </c>
      <c r="I175" s="159"/>
    </row>
    <row r="176" spans="1:11" ht="15" customHeight="1" x14ac:dyDescent="0.25">
      <c r="A176" s="298"/>
      <c r="B176" s="292"/>
      <c r="C176" s="282"/>
      <c r="D176" s="279"/>
      <c r="E176" s="279"/>
      <c r="F176" s="169" t="s">
        <v>412</v>
      </c>
      <c r="G176" s="168" t="s">
        <v>442</v>
      </c>
      <c r="H176" s="282"/>
      <c r="I176" s="156">
        <v>42</v>
      </c>
      <c r="J176" s="175">
        <f>+(100*I176)/(I176+I177+I178)</f>
        <v>67.741935483870961</v>
      </c>
    </row>
    <row r="177" spans="1:11" x14ac:dyDescent="0.25">
      <c r="A177" s="298"/>
      <c r="B177" s="292"/>
      <c r="C177" s="282"/>
      <c r="D177" s="279"/>
      <c r="E177" s="279"/>
      <c r="F177" s="169" t="s">
        <v>421</v>
      </c>
      <c r="G177" s="168" t="s">
        <v>411</v>
      </c>
      <c r="H177" s="282"/>
      <c r="I177" s="156">
        <v>13</v>
      </c>
      <c r="J177" s="175">
        <f>+(100*I177)/(I177+I176+I178)</f>
        <v>20.967741935483872</v>
      </c>
    </row>
    <row r="178" spans="1:11" x14ac:dyDescent="0.25">
      <c r="A178" s="298"/>
      <c r="B178" s="292"/>
      <c r="C178" s="282"/>
      <c r="D178" s="279"/>
      <c r="E178" s="279"/>
      <c r="F178" s="169" t="s">
        <v>420</v>
      </c>
      <c r="G178" s="168" t="s">
        <v>411</v>
      </c>
      <c r="H178" s="282"/>
      <c r="I178" s="156">
        <v>7</v>
      </c>
      <c r="J178" s="175">
        <f>+(100*I178)/(I178+I176+I177)</f>
        <v>11.290322580645162</v>
      </c>
    </row>
    <row r="179" spans="1:11" x14ac:dyDescent="0.25">
      <c r="A179" s="298"/>
      <c r="B179" s="292"/>
      <c r="C179" s="282"/>
      <c r="D179" s="279"/>
      <c r="E179" s="279"/>
      <c r="F179" s="161" t="s">
        <v>413</v>
      </c>
      <c r="G179" s="153" t="s">
        <v>411</v>
      </c>
      <c r="H179" s="282"/>
      <c r="I179" s="156">
        <v>1</v>
      </c>
      <c r="K179" s="153">
        <f>I179</f>
        <v>1</v>
      </c>
    </row>
    <row r="180" spans="1:11" x14ac:dyDescent="0.25">
      <c r="A180" s="298"/>
      <c r="B180" s="292"/>
      <c r="C180" s="282"/>
      <c r="D180" s="279"/>
      <c r="E180" s="279"/>
      <c r="F180" s="161" t="s">
        <v>437</v>
      </c>
      <c r="G180" s="153" t="s">
        <v>411</v>
      </c>
      <c r="H180" s="282"/>
      <c r="I180" s="156">
        <v>1</v>
      </c>
      <c r="K180" s="153">
        <f>I180</f>
        <v>1</v>
      </c>
    </row>
    <row r="181" spans="1:11" x14ac:dyDescent="0.25">
      <c r="A181" s="298"/>
      <c r="B181" s="292"/>
      <c r="C181" s="282"/>
      <c r="D181" s="279"/>
      <c r="E181" s="279"/>
      <c r="F181" s="161" t="s">
        <v>437</v>
      </c>
      <c r="G181" s="153" t="s">
        <v>472</v>
      </c>
      <c r="H181" s="282"/>
      <c r="I181" s="156">
        <v>1</v>
      </c>
      <c r="K181" s="153">
        <f>I181</f>
        <v>1</v>
      </c>
    </row>
    <row r="182" spans="1:11" ht="15.75" thickBot="1" x14ac:dyDescent="0.3">
      <c r="A182" s="298"/>
      <c r="B182" s="292"/>
      <c r="C182" s="282"/>
      <c r="D182" s="279"/>
      <c r="E182" s="280"/>
      <c r="F182" s="161" t="s">
        <v>439</v>
      </c>
      <c r="G182" s="153" t="s">
        <v>411</v>
      </c>
      <c r="H182" s="283"/>
      <c r="I182" s="158">
        <v>1</v>
      </c>
      <c r="K182" s="153">
        <f>I182</f>
        <v>1</v>
      </c>
    </row>
    <row r="183" spans="1:11" x14ac:dyDescent="0.25">
      <c r="A183" s="298"/>
      <c r="B183" s="292"/>
      <c r="C183" s="282"/>
      <c r="D183" s="279"/>
      <c r="E183" s="303" t="s">
        <v>555</v>
      </c>
      <c r="F183" s="160"/>
      <c r="G183" s="171"/>
      <c r="H183" s="294" t="s">
        <v>400</v>
      </c>
      <c r="I183" s="159"/>
    </row>
    <row r="184" spans="1:11" x14ac:dyDescent="0.25">
      <c r="A184" s="298"/>
      <c r="B184" s="292"/>
      <c r="C184" s="282"/>
      <c r="D184" s="279"/>
      <c r="E184" s="304"/>
      <c r="F184" s="169" t="s">
        <v>413</v>
      </c>
      <c r="G184" s="172" t="s">
        <v>414</v>
      </c>
      <c r="H184" s="295"/>
      <c r="I184" s="156">
        <v>4</v>
      </c>
      <c r="J184" s="175">
        <f>+(100*I184)/(I184+I185)</f>
        <v>80</v>
      </c>
    </row>
    <row r="185" spans="1:11" x14ac:dyDescent="0.25">
      <c r="A185" s="298"/>
      <c r="B185" s="292"/>
      <c r="C185" s="282"/>
      <c r="D185" s="279"/>
      <c r="E185" s="304"/>
      <c r="F185" s="169" t="s">
        <v>437</v>
      </c>
      <c r="G185" s="172" t="s">
        <v>471</v>
      </c>
      <c r="H185" s="295"/>
      <c r="I185" s="156">
        <v>1</v>
      </c>
      <c r="J185" s="175">
        <f>+(100*I185)/(I185+I184)</f>
        <v>20</v>
      </c>
    </row>
    <row r="186" spans="1:11" ht="15.75" thickBot="1" x14ac:dyDescent="0.3">
      <c r="A186" s="298"/>
      <c r="B186" s="292"/>
      <c r="C186" s="283"/>
      <c r="D186" s="280"/>
      <c r="E186" s="305"/>
      <c r="F186" s="162" t="s">
        <v>497</v>
      </c>
      <c r="G186" s="173" t="s">
        <v>414</v>
      </c>
      <c r="H186" s="296"/>
      <c r="I186" s="158">
        <v>1</v>
      </c>
      <c r="K186" s="153">
        <f>I186</f>
        <v>1</v>
      </c>
    </row>
    <row r="187" spans="1:11" x14ac:dyDescent="0.25">
      <c r="A187" s="298"/>
      <c r="B187" s="292"/>
      <c r="C187" s="281" t="s">
        <v>498</v>
      </c>
      <c r="D187" s="278" t="s">
        <v>106</v>
      </c>
      <c r="E187" s="278" t="s">
        <v>556</v>
      </c>
      <c r="H187" s="281" t="s">
        <v>110</v>
      </c>
      <c r="I187" s="159"/>
    </row>
    <row r="188" spans="1:11" ht="15" customHeight="1" x14ac:dyDescent="0.25">
      <c r="A188" s="298"/>
      <c r="B188" s="292"/>
      <c r="C188" s="282"/>
      <c r="D188" s="279"/>
      <c r="E188" s="279"/>
      <c r="F188" s="168" t="s">
        <v>499</v>
      </c>
      <c r="G188" s="168" t="s">
        <v>411</v>
      </c>
      <c r="H188" s="282"/>
      <c r="I188" s="156">
        <v>5</v>
      </c>
      <c r="J188" s="175">
        <f>+(100*I188)/(I188+I189+I190)</f>
        <v>62.5</v>
      </c>
    </row>
    <row r="189" spans="1:11" x14ac:dyDescent="0.25">
      <c r="A189" s="298"/>
      <c r="B189" s="292"/>
      <c r="C189" s="282"/>
      <c r="D189" s="279"/>
      <c r="E189" s="279"/>
      <c r="F189" s="168" t="s">
        <v>413</v>
      </c>
      <c r="G189" s="168" t="s">
        <v>472</v>
      </c>
      <c r="H189" s="282"/>
      <c r="I189" s="156">
        <v>2</v>
      </c>
      <c r="J189" s="175">
        <f>+(100*I189)/(I189+I188+I190)</f>
        <v>25</v>
      </c>
    </row>
    <row r="190" spans="1:11" ht="15.75" thickBot="1" x14ac:dyDescent="0.3">
      <c r="A190" s="298"/>
      <c r="B190" s="292"/>
      <c r="C190" s="283"/>
      <c r="D190" s="280"/>
      <c r="E190" s="280"/>
      <c r="F190" s="170" t="s">
        <v>416</v>
      </c>
      <c r="G190" s="170" t="s">
        <v>411</v>
      </c>
      <c r="H190" s="283"/>
      <c r="I190" s="158">
        <v>1</v>
      </c>
      <c r="J190" s="175">
        <f>+(100*I190)/(I190+I188+I189)</f>
        <v>12.5</v>
      </c>
    </row>
    <row r="191" spans="1:11" x14ac:dyDescent="0.25">
      <c r="A191" s="298"/>
      <c r="B191" s="292"/>
      <c r="C191" s="281" t="s">
        <v>500</v>
      </c>
      <c r="D191" s="278" t="s">
        <v>119</v>
      </c>
      <c r="E191" s="278" t="s">
        <v>126</v>
      </c>
      <c r="F191" s="154"/>
      <c r="G191" s="154"/>
      <c r="H191" s="281" t="s">
        <v>133</v>
      </c>
      <c r="I191" s="159"/>
    </row>
    <row r="192" spans="1:11" ht="15" customHeight="1" x14ac:dyDescent="0.25">
      <c r="A192" s="298"/>
      <c r="B192" s="292"/>
      <c r="C192" s="282"/>
      <c r="D192" s="279"/>
      <c r="E192" s="279"/>
      <c r="F192" s="168" t="s">
        <v>441</v>
      </c>
      <c r="G192" s="168" t="s">
        <v>442</v>
      </c>
      <c r="H192" s="282"/>
      <c r="I192" s="156">
        <v>26</v>
      </c>
      <c r="J192" s="175">
        <f>+(100*I192)/(I192+I193+I194)</f>
        <v>40.625</v>
      </c>
    </row>
    <row r="193" spans="1:11" x14ac:dyDescent="0.25">
      <c r="A193" s="298"/>
      <c r="B193" s="292"/>
      <c r="C193" s="282"/>
      <c r="D193" s="279"/>
      <c r="E193" s="279"/>
      <c r="F193" s="168" t="s">
        <v>440</v>
      </c>
      <c r="G193" s="168" t="s">
        <v>411</v>
      </c>
      <c r="H193" s="282"/>
      <c r="I193" s="156">
        <v>20</v>
      </c>
      <c r="J193" s="175">
        <f>+(100*I193)/(I193+I192+I194)</f>
        <v>31.25</v>
      </c>
    </row>
    <row r="194" spans="1:11" x14ac:dyDescent="0.25">
      <c r="A194" s="298"/>
      <c r="B194" s="292"/>
      <c r="C194" s="282"/>
      <c r="D194" s="279"/>
      <c r="E194" s="279"/>
      <c r="F194" s="168" t="s">
        <v>434</v>
      </c>
      <c r="G194" s="168" t="s">
        <v>411</v>
      </c>
      <c r="H194" s="282"/>
      <c r="I194" s="156">
        <v>18</v>
      </c>
      <c r="J194" s="175">
        <f>+(100*I194)/(I194+I192+I193)</f>
        <v>28.125</v>
      </c>
    </row>
    <row r="195" spans="1:11" x14ac:dyDescent="0.25">
      <c r="A195" s="298"/>
      <c r="B195" s="292"/>
      <c r="C195" s="282"/>
      <c r="D195" s="279"/>
      <c r="E195" s="279"/>
      <c r="F195" s="153" t="s">
        <v>499</v>
      </c>
      <c r="G195" s="153" t="s">
        <v>411</v>
      </c>
      <c r="H195" s="282"/>
      <c r="I195" s="156">
        <v>6</v>
      </c>
      <c r="K195" s="153">
        <f t="shared" ref="K195:K214" si="7">I195</f>
        <v>6</v>
      </c>
    </row>
    <row r="196" spans="1:11" x14ac:dyDescent="0.25">
      <c r="A196" s="298"/>
      <c r="B196" s="292"/>
      <c r="C196" s="282"/>
      <c r="D196" s="279"/>
      <c r="E196" s="279"/>
      <c r="F196" s="153" t="s">
        <v>437</v>
      </c>
      <c r="G196" s="153" t="s">
        <v>411</v>
      </c>
      <c r="H196" s="282"/>
      <c r="I196" s="156">
        <v>6</v>
      </c>
      <c r="K196" s="153">
        <f t="shared" si="7"/>
        <v>6</v>
      </c>
    </row>
    <row r="197" spans="1:11" x14ac:dyDescent="0.25">
      <c r="A197" s="298"/>
      <c r="B197" s="292"/>
      <c r="C197" s="282"/>
      <c r="D197" s="279"/>
      <c r="E197" s="279"/>
      <c r="F197" s="153" t="s">
        <v>433</v>
      </c>
      <c r="G197" s="153" t="s">
        <v>411</v>
      </c>
      <c r="H197" s="282"/>
      <c r="I197" s="156">
        <v>4</v>
      </c>
      <c r="K197" s="153">
        <f t="shared" si="7"/>
        <v>4</v>
      </c>
    </row>
    <row r="198" spans="1:11" x14ac:dyDescent="0.25">
      <c r="A198" s="298"/>
      <c r="B198" s="292"/>
      <c r="C198" s="282"/>
      <c r="D198" s="279"/>
      <c r="E198" s="279"/>
      <c r="F198" s="153" t="s">
        <v>436</v>
      </c>
      <c r="G198" s="153" t="s">
        <v>411</v>
      </c>
      <c r="H198" s="282"/>
      <c r="I198" s="156">
        <v>4</v>
      </c>
      <c r="K198" s="153">
        <f t="shared" si="7"/>
        <v>4</v>
      </c>
    </row>
    <row r="199" spans="1:11" x14ac:dyDescent="0.25">
      <c r="A199" s="298"/>
      <c r="B199" s="292"/>
      <c r="C199" s="282"/>
      <c r="D199" s="279"/>
      <c r="E199" s="279"/>
      <c r="F199" s="153" t="s">
        <v>439</v>
      </c>
      <c r="G199" s="153" t="s">
        <v>411</v>
      </c>
      <c r="H199" s="282"/>
      <c r="I199" s="156">
        <v>4</v>
      </c>
      <c r="K199" s="153">
        <f t="shared" si="7"/>
        <v>4</v>
      </c>
    </row>
    <row r="200" spans="1:11" x14ac:dyDescent="0.25">
      <c r="A200" s="298"/>
      <c r="B200" s="292"/>
      <c r="C200" s="282"/>
      <c r="D200" s="279"/>
      <c r="E200" s="279"/>
      <c r="F200" s="153" t="s">
        <v>501</v>
      </c>
      <c r="G200" s="153" t="s">
        <v>411</v>
      </c>
      <c r="H200" s="282"/>
      <c r="I200" s="156">
        <v>3</v>
      </c>
      <c r="K200" s="153">
        <f t="shared" si="7"/>
        <v>3</v>
      </c>
    </row>
    <row r="201" spans="1:11" x14ac:dyDescent="0.25">
      <c r="A201" s="298"/>
      <c r="B201" s="292"/>
      <c r="C201" s="282"/>
      <c r="D201" s="279"/>
      <c r="E201" s="279"/>
      <c r="F201" s="153" t="s">
        <v>446</v>
      </c>
      <c r="G201" s="153" t="s">
        <v>414</v>
      </c>
      <c r="H201" s="282"/>
      <c r="I201" s="156">
        <v>3</v>
      </c>
      <c r="K201" s="153">
        <f t="shared" si="7"/>
        <v>3</v>
      </c>
    </row>
    <row r="202" spans="1:11" x14ac:dyDescent="0.25">
      <c r="A202" s="298"/>
      <c r="B202" s="292"/>
      <c r="C202" s="282"/>
      <c r="D202" s="279"/>
      <c r="E202" s="279"/>
      <c r="F202" s="153" t="s">
        <v>416</v>
      </c>
      <c r="G202" s="153" t="s">
        <v>411</v>
      </c>
      <c r="H202" s="282"/>
      <c r="I202" s="156">
        <v>3</v>
      </c>
      <c r="K202" s="153">
        <f t="shared" si="7"/>
        <v>3</v>
      </c>
    </row>
    <row r="203" spans="1:11" x14ac:dyDescent="0.25">
      <c r="A203" s="298"/>
      <c r="B203" s="292"/>
      <c r="C203" s="282"/>
      <c r="D203" s="279"/>
      <c r="E203" s="279"/>
      <c r="F203" s="153" t="s">
        <v>428</v>
      </c>
      <c r="G203" s="153" t="s">
        <v>414</v>
      </c>
      <c r="H203" s="282"/>
      <c r="I203" s="156">
        <v>1</v>
      </c>
      <c r="K203" s="153">
        <f t="shared" si="7"/>
        <v>1</v>
      </c>
    </row>
    <row r="204" spans="1:11" x14ac:dyDescent="0.25">
      <c r="A204" s="298"/>
      <c r="B204" s="292"/>
      <c r="C204" s="282"/>
      <c r="D204" s="279"/>
      <c r="E204" s="279"/>
      <c r="F204" s="153" t="s">
        <v>443</v>
      </c>
      <c r="G204" s="153" t="s">
        <v>414</v>
      </c>
      <c r="H204" s="282"/>
      <c r="I204" s="156">
        <v>1</v>
      </c>
      <c r="K204" s="153">
        <f t="shared" si="7"/>
        <v>1</v>
      </c>
    </row>
    <row r="205" spans="1:11" x14ac:dyDescent="0.25">
      <c r="A205" s="298"/>
      <c r="B205" s="292"/>
      <c r="C205" s="282"/>
      <c r="D205" s="279"/>
      <c r="E205" s="279"/>
      <c r="F205" s="153" t="s">
        <v>444</v>
      </c>
      <c r="G205" s="153" t="s">
        <v>445</v>
      </c>
      <c r="H205" s="282"/>
      <c r="I205" s="156">
        <v>1</v>
      </c>
      <c r="K205" s="153">
        <f t="shared" si="7"/>
        <v>1</v>
      </c>
    </row>
    <row r="206" spans="1:11" x14ac:dyDescent="0.25">
      <c r="A206" s="298"/>
      <c r="B206" s="292"/>
      <c r="C206" s="282"/>
      <c r="D206" s="279"/>
      <c r="E206" s="279"/>
      <c r="F206" s="153" t="s">
        <v>435</v>
      </c>
      <c r="G206" s="153" t="s">
        <v>411</v>
      </c>
      <c r="H206" s="282"/>
      <c r="I206" s="156">
        <v>1</v>
      </c>
      <c r="K206" s="153">
        <f t="shared" si="7"/>
        <v>1</v>
      </c>
    </row>
    <row r="207" spans="1:11" x14ac:dyDescent="0.25">
      <c r="A207" s="298"/>
      <c r="B207" s="292"/>
      <c r="C207" s="282"/>
      <c r="D207" s="279"/>
      <c r="E207" s="279"/>
      <c r="F207" s="153" t="s">
        <v>437</v>
      </c>
      <c r="G207" s="153" t="s">
        <v>447</v>
      </c>
      <c r="H207" s="282"/>
      <c r="I207" s="156">
        <v>1</v>
      </c>
      <c r="K207" s="153">
        <f t="shared" si="7"/>
        <v>1</v>
      </c>
    </row>
    <row r="208" spans="1:11" x14ac:dyDescent="0.25">
      <c r="A208" s="298"/>
      <c r="B208" s="292"/>
      <c r="C208" s="282"/>
      <c r="D208" s="279"/>
      <c r="E208" s="279"/>
      <c r="F208" s="153" t="s">
        <v>437</v>
      </c>
      <c r="G208" s="153" t="s">
        <v>414</v>
      </c>
      <c r="H208" s="282"/>
      <c r="I208" s="156">
        <v>1</v>
      </c>
      <c r="K208" s="153">
        <f t="shared" si="7"/>
        <v>1</v>
      </c>
    </row>
    <row r="209" spans="1:11" x14ac:dyDescent="0.25">
      <c r="A209" s="298"/>
      <c r="B209" s="292"/>
      <c r="C209" s="282"/>
      <c r="D209" s="279"/>
      <c r="E209" s="279"/>
      <c r="F209" s="153" t="s">
        <v>437</v>
      </c>
      <c r="G209" s="153" t="s">
        <v>415</v>
      </c>
      <c r="H209" s="282"/>
      <c r="I209" s="156">
        <v>1</v>
      </c>
      <c r="K209" s="153">
        <f t="shared" si="7"/>
        <v>1</v>
      </c>
    </row>
    <row r="210" spans="1:11" x14ac:dyDescent="0.25">
      <c r="A210" s="298"/>
      <c r="B210" s="292"/>
      <c r="C210" s="282"/>
      <c r="D210" s="279"/>
      <c r="E210" s="279"/>
      <c r="F210" s="153" t="s">
        <v>418</v>
      </c>
      <c r="G210" s="153" t="s">
        <v>422</v>
      </c>
      <c r="H210" s="282"/>
      <c r="I210" s="156">
        <v>1</v>
      </c>
      <c r="K210" s="153">
        <f t="shared" si="7"/>
        <v>1</v>
      </c>
    </row>
    <row r="211" spans="1:11" x14ac:dyDescent="0.25">
      <c r="A211" s="298"/>
      <c r="B211" s="292"/>
      <c r="C211" s="282"/>
      <c r="D211" s="279"/>
      <c r="E211" s="279"/>
      <c r="F211" s="153" t="s">
        <v>502</v>
      </c>
      <c r="G211" s="153" t="s">
        <v>411</v>
      </c>
      <c r="H211" s="282"/>
      <c r="I211" s="156">
        <v>1</v>
      </c>
      <c r="K211" s="153">
        <f t="shared" si="7"/>
        <v>1</v>
      </c>
    </row>
    <row r="212" spans="1:11" x14ac:dyDescent="0.25">
      <c r="A212" s="298"/>
      <c r="B212" s="292"/>
      <c r="C212" s="282"/>
      <c r="D212" s="279"/>
      <c r="E212" s="279"/>
      <c r="F212" s="153" t="s">
        <v>479</v>
      </c>
      <c r="G212" s="153" t="s">
        <v>411</v>
      </c>
      <c r="H212" s="282"/>
      <c r="I212" s="156">
        <v>1</v>
      </c>
      <c r="K212" s="153">
        <f t="shared" si="7"/>
        <v>1</v>
      </c>
    </row>
    <row r="213" spans="1:11" x14ac:dyDescent="0.25">
      <c r="A213" s="298"/>
      <c r="B213" s="292"/>
      <c r="C213" s="282"/>
      <c r="D213" s="279"/>
      <c r="E213" s="279"/>
      <c r="F213" s="153" t="s">
        <v>420</v>
      </c>
      <c r="G213" s="153" t="s">
        <v>442</v>
      </c>
      <c r="H213" s="282"/>
      <c r="I213" s="156">
        <v>1</v>
      </c>
      <c r="K213" s="153">
        <f t="shared" si="7"/>
        <v>1</v>
      </c>
    </row>
    <row r="214" spans="1:11" ht="15.75" thickBot="1" x14ac:dyDescent="0.3">
      <c r="A214" s="298"/>
      <c r="B214" s="292"/>
      <c r="C214" s="282"/>
      <c r="D214" s="280"/>
      <c r="E214" s="280"/>
      <c r="F214" s="157" t="s">
        <v>481</v>
      </c>
      <c r="G214" s="157" t="s">
        <v>503</v>
      </c>
      <c r="H214" s="283"/>
      <c r="I214" s="158">
        <v>1</v>
      </c>
      <c r="K214" s="153">
        <f t="shared" si="7"/>
        <v>1</v>
      </c>
    </row>
    <row r="215" spans="1:11" x14ac:dyDescent="0.25">
      <c r="A215" s="298"/>
      <c r="B215" s="292"/>
      <c r="C215" s="282"/>
      <c r="D215" s="278" t="s">
        <v>125</v>
      </c>
      <c r="E215" s="278" t="s">
        <v>559</v>
      </c>
      <c r="F215" s="154"/>
      <c r="G215" s="154"/>
      <c r="H215" s="281" t="s">
        <v>129</v>
      </c>
      <c r="I215" s="159"/>
    </row>
    <row r="216" spans="1:11" ht="15" customHeight="1" x14ac:dyDescent="0.25">
      <c r="A216" s="298"/>
      <c r="B216" s="292"/>
      <c r="C216" s="282"/>
      <c r="D216" s="279"/>
      <c r="E216" s="279"/>
      <c r="F216" s="168" t="s">
        <v>412</v>
      </c>
      <c r="G216" s="168" t="s">
        <v>411</v>
      </c>
      <c r="H216" s="282"/>
      <c r="I216" s="156">
        <v>26</v>
      </c>
      <c r="J216" s="175">
        <f>+(100*I216)/(I216+I217+I218+I219)</f>
        <v>27.659574468085108</v>
      </c>
    </row>
    <row r="217" spans="1:11" x14ac:dyDescent="0.25">
      <c r="A217" s="298"/>
      <c r="B217" s="292"/>
      <c r="C217" s="282"/>
      <c r="D217" s="279"/>
      <c r="E217" s="279"/>
      <c r="F217" s="168" t="s">
        <v>421</v>
      </c>
      <c r="G217" s="168" t="s">
        <v>411</v>
      </c>
      <c r="H217" s="282"/>
      <c r="I217" s="156">
        <v>25</v>
      </c>
      <c r="J217" s="175">
        <f>+(100*I217)/(I217+I216+I218+I219)</f>
        <v>26.595744680851062</v>
      </c>
    </row>
    <row r="218" spans="1:11" x14ac:dyDescent="0.25">
      <c r="A218" s="298"/>
      <c r="B218" s="292"/>
      <c r="C218" s="282"/>
      <c r="D218" s="279"/>
      <c r="E218" s="279"/>
      <c r="F218" s="168" t="s">
        <v>421</v>
      </c>
      <c r="G218" s="168" t="s">
        <v>442</v>
      </c>
      <c r="H218" s="282"/>
      <c r="I218" s="156">
        <v>24</v>
      </c>
      <c r="J218" s="175">
        <f>+(100*I218)/(I218+I216+I217+I219)</f>
        <v>25.531914893617021</v>
      </c>
    </row>
    <row r="219" spans="1:11" x14ac:dyDescent="0.25">
      <c r="A219" s="298"/>
      <c r="B219" s="292"/>
      <c r="C219" s="282"/>
      <c r="D219" s="279"/>
      <c r="E219" s="279"/>
      <c r="F219" s="168" t="s">
        <v>416</v>
      </c>
      <c r="G219" s="168" t="s">
        <v>411</v>
      </c>
      <c r="H219" s="282"/>
      <c r="I219" s="156">
        <v>19</v>
      </c>
      <c r="J219" s="175">
        <f>+(100*I219)/(I219+I217+I218+I216)</f>
        <v>20.212765957446809</v>
      </c>
    </row>
    <row r="220" spans="1:11" x14ac:dyDescent="0.25">
      <c r="A220" s="298"/>
      <c r="B220" s="292"/>
      <c r="C220" s="282"/>
      <c r="D220" s="279"/>
      <c r="E220" s="279"/>
      <c r="F220" s="153" t="s">
        <v>420</v>
      </c>
      <c r="G220" s="153" t="s">
        <v>411</v>
      </c>
      <c r="H220" s="282"/>
      <c r="I220" s="156">
        <v>9</v>
      </c>
      <c r="K220" s="153">
        <f t="shared" ref="K220:K239" si="8">I220</f>
        <v>9</v>
      </c>
    </row>
    <row r="221" spans="1:11" x14ac:dyDescent="0.25">
      <c r="A221" s="298"/>
      <c r="B221" s="292"/>
      <c r="C221" s="282"/>
      <c r="D221" s="279"/>
      <c r="E221" s="279"/>
      <c r="F221" s="153" t="s">
        <v>421</v>
      </c>
      <c r="G221" s="153" t="s">
        <v>414</v>
      </c>
      <c r="H221" s="282"/>
      <c r="I221" s="156">
        <v>8</v>
      </c>
      <c r="K221" s="153">
        <f t="shared" si="8"/>
        <v>8</v>
      </c>
    </row>
    <row r="222" spans="1:11" x14ac:dyDescent="0.25">
      <c r="A222" s="298"/>
      <c r="B222" s="292"/>
      <c r="C222" s="282"/>
      <c r="D222" s="279"/>
      <c r="E222" s="279"/>
      <c r="F222" s="153" t="s">
        <v>481</v>
      </c>
      <c r="G222" s="153" t="s">
        <v>411</v>
      </c>
      <c r="H222" s="282"/>
      <c r="I222" s="156">
        <v>8</v>
      </c>
      <c r="K222" s="153">
        <f t="shared" si="8"/>
        <v>8</v>
      </c>
    </row>
    <row r="223" spans="1:11" x14ac:dyDescent="0.25">
      <c r="A223" s="298"/>
      <c r="B223" s="292"/>
      <c r="C223" s="282"/>
      <c r="D223" s="279"/>
      <c r="E223" s="279"/>
      <c r="F223" s="153" t="s">
        <v>505</v>
      </c>
      <c r="G223" s="153" t="s">
        <v>411</v>
      </c>
      <c r="H223" s="282"/>
      <c r="I223" s="156">
        <v>6</v>
      </c>
      <c r="K223" s="153">
        <f t="shared" si="8"/>
        <v>6</v>
      </c>
    </row>
    <row r="224" spans="1:11" x14ac:dyDescent="0.25">
      <c r="A224" s="298"/>
      <c r="B224" s="292"/>
      <c r="C224" s="282"/>
      <c r="D224" s="279"/>
      <c r="E224" s="279"/>
      <c r="F224" s="153" t="s">
        <v>413</v>
      </c>
      <c r="G224" s="153" t="s">
        <v>414</v>
      </c>
      <c r="H224" s="282"/>
      <c r="I224" s="156">
        <v>4</v>
      </c>
      <c r="K224" s="153">
        <f t="shared" si="8"/>
        <v>4</v>
      </c>
    </row>
    <row r="225" spans="1:11" x14ac:dyDescent="0.25">
      <c r="A225" s="298"/>
      <c r="B225" s="292"/>
      <c r="C225" s="282"/>
      <c r="D225" s="279"/>
      <c r="E225" s="279"/>
      <c r="F225" s="153" t="s">
        <v>458</v>
      </c>
      <c r="G225" s="153" t="s">
        <v>411</v>
      </c>
      <c r="H225" s="282"/>
      <c r="I225" s="156">
        <v>3</v>
      </c>
      <c r="K225" s="153">
        <f t="shared" si="8"/>
        <v>3</v>
      </c>
    </row>
    <row r="226" spans="1:11" x14ac:dyDescent="0.25">
      <c r="A226" s="298"/>
      <c r="B226" s="292"/>
      <c r="C226" s="282"/>
      <c r="D226" s="279"/>
      <c r="E226" s="279"/>
      <c r="F226" s="153" t="s">
        <v>420</v>
      </c>
      <c r="G226" s="153" t="s">
        <v>414</v>
      </c>
      <c r="H226" s="282"/>
      <c r="I226" s="156">
        <v>2</v>
      </c>
      <c r="K226" s="153">
        <f t="shared" si="8"/>
        <v>2</v>
      </c>
    </row>
    <row r="227" spans="1:11" x14ac:dyDescent="0.25">
      <c r="A227" s="298"/>
      <c r="B227" s="292"/>
      <c r="C227" s="282"/>
      <c r="D227" s="279"/>
      <c r="E227" s="279"/>
      <c r="F227" s="153" t="s">
        <v>497</v>
      </c>
      <c r="G227" s="153" t="s">
        <v>411</v>
      </c>
      <c r="H227" s="282"/>
      <c r="I227" s="156">
        <v>1</v>
      </c>
      <c r="K227" s="153">
        <f t="shared" si="8"/>
        <v>1</v>
      </c>
    </row>
    <row r="228" spans="1:11" x14ac:dyDescent="0.25">
      <c r="A228" s="298"/>
      <c r="B228" s="292"/>
      <c r="C228" s="282"/>
      <c r="D228" s="279"/>
      <c r="E228" s="279"/>
      <c r="F228" s="153" t="s">
        <v>504</v>
      </c>
      <c r="G228" s="153" t="s">
        <v>414</v>
      </c>
      <c r="H228" s="282"/>
      <c r="I228" s="156">
        <v>1</v>
      </c>
      <c r="K228" s="153">
        <f t="shared" si="8"/>
        <v>1</v>
      </c>
    </row>
    <row r="229" spans="1:11" x14ac:dyDescent="0.25">
      <c r="A229" s="298"/>
      <c r="B229" s="292"/>
      <c r="C229" s="282"/>
      <c r="D229" s="279"/>
      <c r="E229" s="279"/>
      <c r="F229" s="153" t="s">
        <v>434</v>
      </c>
      <c r="G229" s="153" t="s">
        <v>411</v>
      </c>
      <c r="H229" s="282"/>
      <c r="I229" s="156">
        <v>1</v>
      </c>
      <c r="K229" s="153">
        <f t="shared" si="8"/>
        <v>1</v>
      </c>
    </row>
    <row r="230" spans="1:11" x14ac:dyDescent="0.25">
      <c r="A230" s="298"/>
      <c r="B230" s="292"/>
      <c r="C230" s="282"/>
      <c r="D230" s="279"/>
      <c r="E230" s="279"/>
      <c r="F230" s="153" t="s">
        <v>435</v>
      </c>
      <c r="G230" s="153" t="s">
        <v>411</v>
      </c>
      <c r="H230" s="282"/>
      <c r="I230" s="156">
        <v>1</v>
      </c>
      <c r="K230" s="153">
        <f t="shared" si="8"/>
        <v>1</v>
      </c>
    </row>
    <row r="231" spans="1:11" x14ac:dyDescent="0.25">
      <c r="A231" s="298"/>
      <c r="B231" s="292"/>
      <c r="C231" s="282"/>
      <c r="D231" s="279"/>
      <c r="E231" s="279"/>
      <c r="F231" s="153" t="s">
        <v>413</v>
      </c>
      <c r="G231" s="153" t="s">
        <v>426</v>
      </c>
      <c r="H231" s="282"/>
      <c r="I231" s="156">
        <v>1</v>
      </c>
      <c r="K231" s="153">
        <f t="shared" si="8"/>
        <v>1</v>
      </c>
    </row>
    <row r="232" spans="1:11" x14ac:dyDescent="0.25">
      <c r="A232" s="298"/>
      <c r="B232" s="292"/>
      <c r="C232" s="282"/>
      <c r="D232" s="279"/>
      <c r="E232" s="279"/>
      <c r="F232" s="153" t="s">
        <v>413</v>
      </c>
      <c r="G232" s="153" t="s">
        <v>411</v>
      </c>
      <c r="H232" s="282"/>
      <c r="I232" s="156">
        <v>1</v>
      </c>
      <c r="K232" s="153">
        <f t="shared" si="8"/>
        <v>1</v>
      </c>
    </row>
    <row r="233" spans="1:11" x14ac:dyDescent="0.25">
      <c r="A233" s="298"/>
      <c r="B233" s="292"/>
      <c r="C233" s="282"/>
      <c r="D233" s="279"/>
      <c r="E233" s="279"/>
      <c r="F233" s="153" t="s">
        <v>437</v>
      </c>
      <c r="G233" s="153" t="s">
        <v>411</v>
      </c>
      <c r="H233" s="282"/>
      <c r="I233" s="156">
        <v>1</v>
      </c>
      <c r="K233" s="153">
        <f t="shared" si="8"/>
        <v>1</v>
      </c>
    </row>
    <row r="234" spans="1:11" x14ac:dyDescent="0.25">
      <c r="A234" s="298"/>
      <c r="B234" s="292"/>
      <c r="C234" s="282"/>
      <c r="D234" s="279"/>
      <c r="E234" s="279"/>
      <c r="F234" s="153" t="s">
        <v>437</v>
      </c>
      <c r="G234" s="153" t="s">
        <v>414</v>
      </c>
      <c r="H234" s="282"/>
      <c r="I234" s="156">
        <v>1</v>
      </c>
      <c r="K234" s="153">
        <f t="shared" si="8"/>
        <v>1</v>
      </c>
    </row>
    <row r="235" spans="1:11" x14ac:dyDescent="0.25">
      <c r="A235" s="298"/>
      <c r="B235" s="292"/>
      <c r="C235" s="282"/>
      <c r="D235" s="279"/>
      <c r="E235" s="279"/>
      <c r="F235" s="153" t="s">
        <v>437</v>
      </c>
      <c r="G235" s="153" t="s">
        <v>415</v>
      </c>
      <c r="H235" s="282"/>
      <c r="I235" s="156">
        <v>1</v>
      </c>
      <c r="K235" s="153">
        <f t="shared" si="8"/>
        <v>1</v>
      </c>
    </row>
    <row r="236" spans="1:11" x14ac:dyDescent="0.25">
      <c r="A236" s="298"/>
      <c r="B236" s="292"/>
      <c r="C236" s="282"/>
      <c r="D236" s="279"/>
      <c r="E236" s="279"/>
      <c r="F236" s="153" t="s">
        <v>438</v>
      </c>
      <c r="G236" s="153" t="s">
        <v>411</v>
      </c>
      <c r="H236" s="282"/>
      <c r="I236" s="156">
        <v>1</v>
      </c>
      <c r="K236" s="153">
        <f t="shared" si="8"/>
        <v>1</v>
      </c>
    </row>
    <row r="237" spans="1:11" x14ac:dyDescent="0.25">
      <c r="A237" s="298"/>
      <c r="B237" s="292"/>
      <c r="C237" s="282"/>
      <c r="D237" s="279"/>
      <c r="E237" s="279"/>
      <c r="F237" s="153" t="s">
        <v>418</v>
      </c>
      <c r="G237" s="153" t="s">
        <v>411</v>
      </c>
      <c r="H237" s="282"/>
      <c r="I237" s="156">
        <v>1</v>
      </c>
      <c r="K237" s="153">
        <f t="shared" si="8"/>
        <v>1</v>
      </c>
    </row>
    <row r="238" spans="1:11" x14ac:dyDescent="0.25">
      <c r="A238" s="298"/>
      <c r="B238" s="292"/>
      <c r="C238" s="282"/>
      <c r="D238" s="279"/>
      <c r="E238" s="279"/>
      <c r="F238" s="153" t="s">
        <v>479</v>
      </c>
      <c r="G238" s="153" t="s">
        <v>411</v>
      </c>
      <c r="H238" s="282"/>
      <c r="I238" s="156">
        <v>1</v>
      </c>
      <c r="K238" s="153">
        <f t="shared" si="8"/>
        <v>1</v>
      </c>
    </row>
    <row r="239" spans="1:11" ht="15.75" thickBot="1" x14ac:dyDescent="0.3">
      <c r="A239" s="298"/>
      <c r="B239" s="292"/>
      <c r="C239" s="282"/>
      <c r="D239" s="280"/>
      <c r="E239" s="280"/>
      <c r="F239" s="157" t="s">
        <v>480</v>
      </c>
      <c r="G239" s="157" t="s">
        <v>411</v>
      </c>
      <c r="H239" s="283"/>
      <c r="I239" s="158">
        <v>1</v>
      </c>
      <c r="K239" s="153">
        <f t="shared" si="8"/>
        <v>1</v>
      </c>
    </row>
    <row r="240" spans="1:11" x14ac:dyDescent="0.25">
      <c r="A240" s="298"/>
      <c r="B240" s="292"/>
      <c r="C240" s="282"/>
      <c r="D240" s="278" t="s">
        <v>134</v>
      </c>
      <c r="E240" s="278" t="s">
        <v>389</v>
      </c>
      <c r="F240" s="154"/>
      <c r="G240" s="154"/>
      <c r="H240" s="281" t="s">
        <v>137</v>
      </c>
      <c r="I240" s="159"/>
    </row>
    <row r="241" spans="1:11" ht="15" customHeight="1" x14ac:dyDescent="0.25">
      <c r="A241" s="298"/>
      <c r="B241" s="292"/>
      <c r="C241" s="282"/>
      <c r="D241" s="279"/>
      <c r="E241" s="279"/>
      <c r="F241" s="168" t="s">
        <v>510</v>
      </c>
      <c r="G241" s="168" t="s">
        <v>511</v>
      </c>
      <c r="H241" s="282"/>
      <c r="I241" s="156">
        <v>18</v>
      </c>
      <c r="J241" s="175">
        <f>+(100*I241)/(I241+I242+I243+I244)</f>
        <v>40.909090909090907</v>
      </c>
    </row>
    <row r="242" spans="1:11" x14ac:dyDescent="0.25">
      <c r="A242" s="298"/>
      <c r="B242" s="292"/>
      <c r="C242" s="282"/>
      <c r="D242" s="279"/>
      <c r="E242" s="279"/>
      <c r="F242" s="168" t="s">
        <v>481</v>
      </c>
      <c r="G242" s="168" t="s">
        <v>411</v>
      </c>
      <c r="H242" s="282"/>
      <c r="I242" s="156">
        <v>10</v>
      </c>
      <c r="J242" s="175">
        <f>+(100*I242)/(I242+I241+I243+I244)</f>
        <v>22.727272727272727</v>
      </c>
    </row>
    <row r="243" spans="1:11" x14ac:dyDescent="0.25">
      <c r="A243" s="298"/>
      <c r="B243" s="292"/>
      <c r="C243" s="282"/>
      <c r="D243" s="279"/>
      <c r="E243" s="279"/>
      <c r="F243" s="168" t="s">
        <v>512</v>
      </c>
      <c r="G243" s="168" t="s">
        <v>411</v>
      </c>
      <c r="H243" s="282"/>
      <c r="I243" s="156">
        <v>9</v>
      </c>
      <c r="J243" s="175">
        <f>+(100*I243)/(I243+I241+I242+I244)</f>
        <v>20.454545454545453</v>
      </c>
    </row>
    <row r="244" spans="1:11" x14ac:dyDescent="0.25">
      <c r="A244" s="298"/>
      <c r="B244" s="292"/>
      <c r="C244" s="282"/>
      <c r="D244" s="279"/>
      <c r="E244" s="279"/>
      <c r="F244" s="168" t="s">
        <v>451</v>
      </c>
      <c r="G244" s="168" t="s">
        <v>415</v>
      </c>
      <c r="H244" s="282"/>
      <c r="I244" s="156">
        <v>7</v>
      </c>
      <c r="J244" s="175">
        <f>+(100*I244)/(I244+I242+I243+I241)</f>
        <v>15.909090909090908</v>
      </c>
    </row>
    <row r="245" spans="1:11" x14ac:dyDescent="0.25">
      <c r="A245" s="298"/>
      <c r="B245" s="292"/>
      <c r="C245" s="282"/>
      <c r="D245" s="279"/>
      <c r="E245" s="279"/>
      <c r="F245" s="153" t="s">
        <v>434</v>
      </c>
      <c r="G245" s="153" t="s">
        <v>411</v>
      </c>
      <c r="H245" s="282"/>
      <c r="I245" s="156">
        <v>4</v>
      </c>
      <c r="K245" s="153">
        <f t="shared" ref="K245:K267" si="9">I245</f>
        <v>4</v>
      </c>
    </row>
    <row r="246" spans="1:11" x14ac:dyDescent="0.25">
      <c r="A246" s="298"/>
      <c r="B246" s="292"/>
      <c r="C246" s="282"/>
      <c r="D246" s="279"/>
      <c r="E246" s="279"/>
      <c r="F246" s="153" t="s">
        <v>413</v>
      </c>
      <c r="G246" s="153" t="s">
        <v>414</v>
      </c>
      <c r="H246" s="282"/>
      <c r="I246" s="156">
        <v>3</v>
      </c>
      <c r="K246" s="153">
        <f t="shared" si="9"/>
        <v>3</v>
      </c>
    </row>
    <row r="247" spans="1:11" x14ac:dyDescent="0.25">
      <c r="A247" s="298"/>
      <c r="B247" s="292"/>
      <c r="C247" s="282"/>
      <c r="D247" s="279"/>
      <c r="E247" s="279"/>
      <c r="F247" s="153" t="s">
        <v>416</v>
      </c>
      <c r="G247" s="153" t="s">
        <v>411</v>
      </c>
      <c r="H247" s="282"/>
      <c r="I247" s="156">
        <v>3</v>
      </c>
      <c r="K247" s="153">
        <f t="shared" si="9"/>
        <v>3</v>
      </c>
    </row>
    <row r="248" spans="1:11" x14ac:dyDescent="0.25">
      <c r="A248" s="298"/>
      <c r="B248" s="292"/>
      <c r="C248" s="282"/>
      <c r="D248" s="279"/>
      <c r="E248" s="279"/>
      <c r="F248" s="153" t="s">
        <v>510</v>
      </c>
      <c r="G248" s="153" t="s">
        <v>414</v>
      </c>
      <c r="H248" s="282"/>
      <c r="I248" s="156">
        <v>2</v>
      </c>
      <c r="K248" s="153">
        <f t="shared" si="9"/>
        <v>2</v>
      </c>
    </row>
    <row r="249" spans="1:11" x14ac:dyDescent="0.25">
      <c r="A249" s="298"/>
      <c r="B249" s="292"/>
      <c r="C249" s="282"/>
      <c r="D249" s="279"/>
      <c r="E249" s="279"/>
      <c r="F249" s="153" t="s">
        <v>497</v>
      </c>
      <c r="G249" s="153" t="s">
        <v>414</v>
      </c>
      <c r="H249" s="282"/>
      <c r="I249" s="156">
        <v>1</v>
      </c>
      <c r="K249" s="153">
        <f t="shared" si="9"/>
        <v>1</v>
      </c>
    </row>
    <row r="250" spans="1:11" x14ac:dyDescent="0.25">
      <c r="A250" s="298"/>
      <c r="B250" s="292"/>
      <c r="C250" s="282"/>
      <c r="D250" s="279"/>
      <c r="E250" s="279"/>
      <c r="F250" s="153" t="s">
        <v>506</v>
      </c>
      <c r="G250" s="153" t="s">
        <v>411</v>
      </c>
      <c r="H250" s="282"/>
      <c r="I250" s="156">
        <v>1</v>
      </c>
      <c r="K250" s="153">
        <f t="shared" si="9"/>
        <v>1</v>
      </c>
    </row>
    <row r="251" spans="1:11" x14ac:dyDescent="0.25">
      <c r="A251" s="298"/>
      <c r="B251" s="292"/>
      <c r="C251" s="282"/>
      <c r="D251" s="279"/>
      <c r="E251" s="279"/>
      <c r="F251" s="153" t="s">
        <v>450</v>
      </c>
      <c r="G251" s="153" t="s">
        <v>414</v>
      </c>
      <c r="H251" s="282"/>
      <c r="I251" s="156">
        <v>1</v>
      </c>
      <c r="K251" s="153">
        <f t="shared" si="9"/>
        <v>1</v>
      </c>
    </row>
    <row r="252" spans="1:11" x14ac:dyDescent="0.25">
      <c r="A252" s="298"/>
      <c r="B252" s="292"/>
      <c r="C252" s="282"/>
      <c r="D252" s="279"/>
      <c r="E252" s="279"/>
      <c r="F252" s="153" t="s">
        <v>507</v>
      </c>
      <c r="G252" s="153" t="s">
        <v>489</v>
      </c>
      <c r="H252" s="282"/>
      <c r="I252" s="156">
        <v>1</v>
      </c>
      <c r="K252" s="153">
        <f t="shared" si="9"/>
        <v>1</v>
      </c>
    </row>
    <row r="253" spans="1:11" x14ac:dyDescent="0.25">
      <c r="A253" s="298"/>
      <c r="B253" s="292"/>
      <c r="C253" s="282"/>
      <c r="D253" s="279"/>
      <c r="E253" s="279"/>
      <c r="F253" s="153" t="s">
        <v>508</v>
      </c>
      <c r="G253" s="153" t="s">
        <v>445</v>
      </c>
      <c r="H253" s="282"/>
      <c r="I253" s="156">
        <v>1</v>
      </c>
      <c r="K253" s="153">
        <f t="shared" si="9"/>
        <v>1</v>
      </c>
    </row>
    <row r="254" spans="1:11" x14ac:dyDescent="0.25">
      <c r="A254" s="298"/>
      <c r="B254" s="292"/>
      <c r="C254" s="282"/>
      <c r="D254" s="279"/>
      <c r="E254" s="279"/>
      <c r="F254" s="153" t="s">
        <v>509</v>
      </c>
      <c r="G254" s="153" t="s">
        <v>415</v>
      </c>
      <c r="H254" s="282"/>
      <c r="I254" s="156">
        <v>1</v>
      </c>
      <c r="K254" s="153">
        <f t="shared" si="9"/>
        <v>1</v>
      </c>
    </row>
    <row r="255" spans="1:11" x14ac:dyDescent="0.25">
      <c r="A255" s="298"/>
      <c r="B255" s="292"/>
      <c r="C255" s="282"/>
      <c r="D255" s="279"/>
      <c r="E255" s="279"/>
      <c r="F255" s="153" t="s">
        <v>451</v>
      </c>
      <c r="G255" s="153" t="s">
        <v>425</v>
      </c>
      <c r="H255" s="282"/>
      <c r="I255" s="156">
        <v>1</v>
      </c>
      <c r="K255" s="153">
        <f t="shared" si="9"/>
        <v>1</v>
      </c>
    </row>
    <row r="256" spans="1:11" x14ac:dyDescent="0.25">
      <c r="A256" s="298"/>
      <c r="B256" s="292"/>
      <c r="C256" s="282"/>
      <c r="D256" s="279"/>
      <c r="E256" s="279"/>
      <c r="F256" s="153" t="s">
        <v>432</v>
      </c>
      <c r="G256" s="153" t="s">
        <v>411</v>
      </c>
      <c r="H256" s="282"/>
      <c r="I256" s="156">
        <v>1</v>
      </c>
      <c r="K256" s="153">
        <f t="shared" si="9"/>
        <v>1</v>
      </c>
    </row>
    <row r="257" spans="1:11" x14ac:dyDescent="0.25">
      <c r="A257" s="298"/>
      <c r="B257" s="292"/>
      <c r="C257" s="282"/>
      <c r="D257" s="279"/>
      <c r="E257" s="279"/>
      <c r="F257" s="153" t="s">
        <v>432</v>
      </c>
      <c r="G257" s="153" t="s">
        <v>414</v>
      </c>
      <c r="H257" s="282"/>
      <c r="I257" s="156">
        <v>1</v>
      </c>
      <c r="K257" s="153">
        <f t="shared" si="9"/>
        <v>1</v>
      </c>
    </row>
    <row r="258" spans="1:11" x14ac:dyDescent="0.25">
      <c r="A258" s="298"/>
      <c r="B258" s="292"/>
      <c r="C258" s="282"/>
      <c r="D258" s="279"/>
      <c r="E258" s="279"/>
      <c r="F258" s="153" t="s">
        <v>433</v>
      </c>
      <c r="G258" s="153" t="s">
        <v>486</v>
      </c>
      <c r="H258" s="282"/>
      <c r="I258" s="156">
        <v>1</v>
      </c>
      <c r="K258" s="153">
        <f t="shared" si="9"/>
        <v>1</v>
      </c>
    </row>
    <row r="259" spans="1:11" x14ac:dyDescent="0.25">
      <c r="A259" s="298"/>
      <c r="B259" s="292"/>
      <c r="C259" s="282"/>
      <c r="D259" s="279"/>
      <c r="E259" s="279"/>
      <c r="F259" s="153" t="s">
        <v>433</v>
      </c>
      <c r="G259" s="153" t="s">
        <v>426</v>
      </c>
      <c r="H259" s="282"/>
      <c r="I259" s="156">
        <v>1</v>
      </c>
      <c r="K259" s="153">
        <f t="shared" si="9"/>
        <v>1</v>
      </c>
    </row>
    <row r="260" spans="1:11" x14ac:dyDescent="0.25">
      <c r="A260" s="298"/>
      <c r="B260" s="292"/>
      <c r="C260" s="282"/>
      <c r="D260" s="279"/>
      <c r="E260" s="279"/>
      <c r="F260" s="153" t="s">
        <v>435</v>
      </c>
      <c r="G260" s="153" t="s">
        <v>411</v>
      </c>
      <c r="H260" s="282"/>
      <c r="I260" s="156">
        <v>1</v>
      </c>
      <c r="K260" s="153">
        <f t="shared" si="9"/>
        <v>1</v>
      </c>
    </row>
    <row r="261" spans="1:11" x14ac:dyDescent="0.25">
      <c r="A261" s="298"/>
      <c r="B261" s="292"/>
      <c r="C261" s="282"/>
      <c r="D261" s="279"/>
      <c r="E261" s="279"/>
      <c r="F261" s="153" t="s">
        <v>435</v>
      </c>
      <c r="G261" s="153" t="s">
        <v>414</v>
      </c>
      <c r="H261" s="282"/>
      <c r="I261" s="156">
        <v>1</v>
      </c>
      <c r="K261" s="153">
        <f t="shared" si="9"/>
        <v>1</v>
      </c>
    </row>
    <row r="262" spans="1:11" x14ac:dyDescent="0.25">
      <c r="A262" s="298"/>
      <c r="B262" s="292"/>
      <c r="C262" s="282"/>
      <c r="D262" s="279"/>
      <c r="E262" s="279"/>
      <c r="F262" s="153" t="s">
        <v>436</v>
      </c>
      <c r="G262" s="153" t="s">
        <v>411</v>
      </c>
      <c r="H262" s="282"/>
      <c r="I262" s="156">
        <v>1</v>
      </c>
      <c r="K262" s="153">
        <f t="shared" si="9"/>
        <v>1</v>
      </c>
    </row>
    <row r="263" spans="1:11" x14ac:dyDescent="0.25">
      <c r="A263" s="298"/>
      <c r="B263" s="292"/>
      <c r="C263" s="282"/>
      <c r="D263" s="279"/>
      <c r="E263" s="279"/>
      <c r="F263" s="153" t="s">
        <v>413</v>
      </c>
      <c r="G263" s="153" t="s">
        <v>422</v>
      </c>
      <c r="H263" s="282"/>
      <c r="I263" s="156">
        <v>1</v>
      </c>
      <c r="K263" s="153">
        <f t="shared" si="9"/>
        <v>1</v>
      </c>
    </row>
    <row r="264" spans="1:11" x14ac:dyDescent="0.25">
      <c r="A264" s="298"/>
      <c r="B264" s="292"/>
      <c r="C264" s="282"/>
      <c r="D264" s="279"/>
      <c r="E264" s="279"/>
      <c r="F264" s="153" t="s">
        <v>413</v>
      </c>
      <c r="G264" s="153" t="s">
        <v>415</v>
      </c>
      <c r="H264" s="282"/>
      <c r="I264" s="156">
        <v>1</v>
      </c>
      <c r="K264" s="153">
        <f t="shared" si="9"/>
        <v>1</v>
      </c>
    </row>
    <row r="265" spans="1:11" x14ac:dyDescent="0.25">
      <c r="A265" s="298"/>
      <c r="B265" s="292"/>
      <c r="C265" s="282"/>
      <c r="D265" s="279"/>
      <c r="E265" s="279"/>
      <c r="F265" s="153" t="s">
        <v>513</v>
      </c>
      <c r="G265" s="153" t="s">
        <v>414</v>
      </c>
      <c r="H265" s="282"/>
      <c r="I265" s="156">
        <v>1</v>
      </c>
      <c r="K265" s="153">
        <f t="shared" si="9"/>
        <v>1</v>
      </c>
    </row>
    <row r="266" spans="1:11" x14ac:dyDescent="0.25">
      <c r="A266" s="298"/>
      <c r="B266" s="292"/>
      <c r="C266" s="282"/>
      <c r="D266" s="279"/>
      <c r="E266" s="279"/>
      <c r="F266" s="153" t="s">
        <v>437</v>
      </c>
      <c r="G266" s="153" t="s">
        <v>454</v>
      </c>
      <c r="H266" s="282"/>
      <c r="I266" s="156">
        <v>1</v>
      </c>
      <c r="K266" s="153">
        <f t="shared" si="9"/>
        <v>1</v>
      </c>
    </row>
    <row r="267" spans="1:11" ht="15.75" thickBot="1" x14ac:dyDescent="0.3">
      <c r="A267" s="298"/>
      <c r="B267" s="292"/>
      <c r="C267" s="283"/>
      <c r="D267" s="280"/>
      <c r="E267" s="280"/>
      <c r="F267" s="157" t="s">
        <v>437</v>
      </c>
      <c r="G267" s="157" t="s">
        <v>415</v>
      </c>
      <c r="H267" s="283"/>
      <c r="I267" s="158">
        <v>1</v>
      </c>
      <c r="K267" s="153">
        <f t="shared" si="9"/>
        <v>1</v>
      </c>
    </row>
    <row r="268" spans="1:11" x14ac:dyDescent="0.25">
      <c r="A268" s="298"/>
      <c r="B268" s="292"/>
      <c r="C268" s="294" t="s">
        <v>142</v>
      </c>
      <c r="D268" s="278" t="s">
        <v>134</v>
      </c>
      <c r="E268" s="278" t="s">
        <v>558</v>
      </c>
      <c r="F268" s="154"/>
      <c r="G268" s="154"/>
      <c r="H268" s="281" t="s">
        <v>401</v>
      </c>
      <c r="I268" s="159"/>
    </row>
    <row r="269" spans="1:11" ht="15" customHeight="1" x14ac:dyDescent="0.25">
      <c r="A269" s="298"/>
      <c r="B269" s="292"/>
      <c r="C269" s="295"/>
      <c r="D269" s="279"/>
      <c r="E269" s="279"/>
      <c r="F269" s="168" t="s">
        <v>451</v>
      </c>
      <c r="G269" s="168" t="s">
        <v>414</v>
      </c>
      <c r="H269" s="282"/>
      <c r="I269" s="156">
        <v>38</v>
      </c>
      <c r="J269" s="175">
        <f>+(100*I269)/(I269+I270+I271+I272)</f>
        <v>45.238095238095241</v>
      </c>
    </row>
    <row r="270" spans="1:11" x14ac:dyDescent="0.25">
      <c r="A270" s="298"/>
      <c r="B270" s="292"/>
      <c r="C270" s="295"/>
      <c r="D270" s="279"/>
      <c r="E270" s="279"/>
      <c r="F270" s="168" t="s">
        <v>510</v>
      </c>
      <c r="G270" s="168" t="s">
        <v>414</v>
      </c>
      <c r="H270" s="282"/>
      <c r="I270" s="156">
        <v>18</v>
      </c>
      <c r="J270" s="175">
        <f>+(100*I270)/(I270+I269+I271+I272)</f>
        <v>21.428571428571427</v>
      </c>
    </row>
    <row r="271" spans="1:11" x14ac:dyDescent="0.25">
      <c r="A271" s="298"/>
      <c r="B271" s="292"/>
      <c r="C271" s="295"/>
      <c r="D271" s="279"/>
      <c r="E271" s="279"/>
      <c r="F271" s="168" t="s">
        <v>444</v>
      </c>
      <c r="G271" s="168" t="s">
        <v>411</v>
      </c>
      <c r="H271" s="282"/>
      <c r="I271" s="156">
        <v>18</v>
      </c>
      <c r="J271" s="175">
        <f>+(100*I271)/(I271+I269+I270+I272)</f>
        <v>21.428571428571427</v>
      </c>
    </row>
    <row r="272" spans="1:11" x14ac:dyDescent="0.25">
      <c r="A272" s="298"/>
      <c r="B272" s="292"/>
      <c r="C272" s="295"/>
      <c r="D272" s="279"/>
      <c r="E272" s="279"/>
      <c r="F272" s="168" t="s">
        <v>514</v>
      </c>
      <c r="G272" s="168" t="s">
        <v>411</v>
      </c>
      <c r="H272" s="282"/>
      <c r="I272" s="156">
        <v>10</v>
      </c>
      <c r="J272" s="175">
        <f>+(100*I272)/(I272+I270+I271+I269)</f>
        <v>11.904761904761905</v>
      </c>
    </row>
    <row r="273" spans="1:11" x14ac:dyDescent="0.25">
      <c r="A273" s="298"/>
      <c r="B273" s="292"/>
      <c r="C273" s="295"/>
      <c r="D273" s="279"/>
      <c r="E273" s="279"/>
      <c r="F273" s="153" t="s">
        <v>435</v>
      </c>
      <c r="G273" s="153" t="s">
        <v>414</v>
      </c>
      <c r="H273" s="282"/>
      <c r="I273" s="156">
        <v>10</v>
      </c>
      <c r="K273" s="153">
        <f t="shared" ref="K273:K320" si="10">I273</f>
        <v>10</v>
      </c>
    </row>
    <row r="274" spans="1:11" x14ac:dyDescent="0.25">
      <c r="A274" s="298"/>
      <c r="B274" s="292"/>
      <c r="C274" s="295"/>
      <c r="D274" s="279"/>
      <c r="E274" s="279"/>
      <c r="F274" s="174" t="s">
        <v>435</v>
      </c>
      <c r="G274" s="174" t="s">
        <v>411</v>
      </c>
      <c r="H274" s="282"/>
      <c r="I274" s="156">
        <v>9</v>
      </c>
      <c r="K274" s="153">
        <f t="shared" si="10"/>
        <v>9</v>
      </c>
    </row>
    <row r="275" spans="1:11" x14ac:dyDescent="0.25">
      <c r="A275" s="298"/>
      <c r="B275" s="292"/>
      <c r="C275" s="295"/>
      <c r="D275" s="279"/>
      <c r="E275" s="279"/>
      <c r="F275" s="153" t="s">
        <v>443</v>
      </c>
      <c r="G275" s="153" t="s">
        <v>411</v>
      </c>
      <c r="H275" s="282"/>
      <c r="I275" s="156">
        <v>9</v>
      </c>
      <c r="K275" s="153">
        <f t="shared" si="10"/>
        <v>9</v>
      </c>
    </row>
    <row r="276" spans="1:11" x14ac:dyDescent="0.25">
      <c r="A276" s="298"/>
      <c r="B276" s="292"/>
      <c r="C276" s="295"/>
      <c r="D276" s="279"/>
      <c r="E276" s="279"/>
      <c r="F276" s="153" t="s">
        <v>437</v>
      </c>
      <c r="G276" s="153" t="s">
        <v>414</v>
      </c>
      <c r="H276" s="282"/>
      <c r="I276" s="156">
        <v>9</v>
      </c>
      <c r="K276" s="153">
        <f t="shared" si="10"/>
        <v>9</v>
      </c>
    </row>
    <row r="277" spans="1:11" x14ac:dyDescent="0.25">
      <c r="A277" s="298"/>
      <c r="B277" s="292"/>
      <c r="C277" s="295"/>
      <c r="D277" s="279"/>
      <c r="E277" s="279"/>
      <c r="F277" s="153" t="s">
        <v>413</v>
      </c>
      <c r="G277" s="153" t="s">
        <v>415</v>
      </c>
      <c r="H277" s="282"/>
      <c r="I277" s="156">
        <v>8</v>
      </c>
      <c r="K277" s="153">
        <f t="shared" si="10"/>
        <v>8</v>
      </c>
    </row>
    <row r="278" spans="1:11" x14ac:dyDescent="0.25">
      <c r="A278" s="298"/>
      <c r="B278" s="292"/>
      <c r="C278" s="295"/>
      <c r="D278" s="279"/>
      <c r="E278" s="279"/>
      <c r="F278" s="153" t="s">
        <v>433</v>
      </c>
      <c r="G278" s="153" t="s">
        <v>414</v>
      </c>
      <c r="H278" s="282"/>
      <c r="I278" s="156">
        <v>7</v>
      </c>
      <c r="K278" s="153">
        <f t="shared" si="10"/>
        <v>7</v>
      </c>
    </row>
    <row r="279" spans="1:11" x14ac:dyDescent="0.25">
      <c r="A279" s="298"/>
      <c r="B279" s="292"/>
      <c r="C279" s="295"/>
      <c r="D279" s="279"/>
      <c r="E279" s="279"/>
      <c r="F279" s="153" t="s">
        <v>439</v>
      </c>
      <c r="G279" s="153" t="s">
        <v>411</v>
      </c>
      <c r="H279" s="282"/>
      <c r="I279" s="156">
        <v>8</v>
      </c>
      <c r="K279" s="153">
        <f t="shared" si="10"/>
        <v>8</v>
      </c>
    </row>
    <row r="280" spans="1:11" x14ac:dyDescent="0.25">
      <c r="A280" s="298"/>
      <c r="B280" s="292"/>
      <c r="C280" s="295"/>
      <c r="D280" s="279"/>
      <c r="E280" s="279"/>
      <c r="F280" s="153" t="s">
        <v>413</v>
      </c>
      <c r="G280" s="153" t="s">
        <v>411</v>
      </c>
      <c r="H280" s="282"/>
      <c r="I280" s="156">
        <v>6</v>
      </c>
      <c r="K280" s="153">
        <f t="shared" si="10"/>
        <v>6</v>
      </c>
    </row>
    <row r="281" spans="1:11" x14ac:dyDescent="0.25">
      <c r="A281" s="298"/>
      <c r="B281" s="292"/>
      <c r="C281" s="295"/>
      <c r="D281" s="279"/>
      <c r="E281" s="279"/>
      <c r="F281" s="153" t="s">
        <v>437</v>
      </c>
      <c r="G281" s="153" t="s">
        <v>411</v>
      </c>
      <c r="H281" s="282"/>
      <c r="I281" s="156">
        <v>5</v>
      </c>
      <c r="K281" s="153">
        <f t="shared" si="10"/>
        <v>5</v>
      </c>
    </row>
    <row r="282" spans="1:11" x14ac:dyDescent="0.25">
      <c r="A282" s="298"/>
      <c r="B282" s="292"/>
      <c r="C282" s="295"/>
      <c r="D282" s="279"/>
      <c r="E282" s="279"/>
      <c r="F282" s="153" t="s">
        <v>420</v>
      </c>
      <c r="G282" s="153" t="s">
        <v>411</v>
      </c>
      <c r="H282" s="282"/>
      <c r="I282" s="156">
        <v>3</v>
      </c>
      <c r="K282" s="153">
        <f t="shared" si="10"/>
        <v>3</v>
      </c>
    </row>
    <row r="283" spans="1:11" x14ac:dyDescent="0.25">
      <c r="A283" s="298"/>
      <c r="B283" s="292"/>
      <c r="C283" s="295"/>
      <c r="D283" s="279"/>
      <c r="E283" s="279"/>
      <c r="F283" s="153" t="s">
        <v>481</v>
      </c>
      <c r="G283" s="153" t="s">
        <v>411</v>
      </c>
      <c r="H283" s="282"/>
      <c r="I283" s="156">
        <v>3</v>
      </c>
      <c r="K283" s="153">
        <f t="shared" si="10"/>
        <v>3</v>
      </c>
    </row>
    <row r="284" spans="1:11" x14ac:dyDescent="0.25">
      <c r="A284" s="298"/>
      <c r="B284" s="292"/>
      <c r="C284" s="295"/>
      <c r="D284" s="279"/>
      <c r="E284" s="279"/>
      <c r="F284" s="153" t="s">
        <v>428</v>
      </c>
      <c r="G284" s="153" t="s">
        <v>414</v>
      </c>
      <c r="H284" s="282"/>
      <c r="I284" s="156">
        <v>2</v>
      </c>
      <c r="K284" s="153">
        <f t="shared" si="10"/>
        <v>2</v>
      </c>
    </row>
    <row r="285" spans="1:11" x14ac:dyDescent="0.25">
      <c r="A285" s="298"/>
      <c r="B285" s="292"/>
      <c r="C285" s="295"/>
      <c r="D285" s="279"/>
      <c r="E285" s="279"/>
      <c r="F285" s="153" t="s">
        <v>507</v>
      </c>
      <c r="G285" s="153" t="s">
        <v>411</v>
      </c>
      <c r="H285" s="282"/>
      <c r="I285" s="156">
        <v>2</v>
      </c>
      <c r="K285" s="153">
        <f t="shared" si="10"/>
        <v>2</v>
      </c>
    </row>
    <row r="286" spans="1:11" x14ac:dyDescent="0.25">
      <c r="A286" s="298"/>
      <c r="B286" s="292"/>
      <c r="C286" s="295"/>
      <c r="D286" s="279"/>
      <c r="E286" s="279"/>
      <c r="F286" s="153" t="s">
        <v>504</v>
      </c>
      <c r="G286" s="153" t="s">
        <v>414</v>
      </c>
      <c r="H286" s="282"/>
      <c r="I286" s="156">
        <v>2</v>
      </c>
      <c r="K286" s="153">
        <f t="shared" si="10"/>
        <v>2</v>
      </c>
    </row>
    <row r="287" spans="1:11" x14ac:dyDescent="0.25">
      <c r="A287" s="298"/>
      <c r="B287" s="292"/>
      <c r="C287" s="295"/>
      <c r="D287" s="279"/>
      <c r="E287" s="279"/>
      <c r="F287" s="153" t="s">
        <v>433</v>
      </c>
      <c r="G287" s="153" t="s">
        <v>411</v>
      </c>
      <c r="H287" s="282"/>
      <c r="I287" s="156">
        <v>2</v>
      </c>
      <c r="K287" s="153">
        <f t="shared" si="10"/>
        <v>2</v>
      </c>
    </row>
    <row r="288" spans="1:11" x14ac:dyDescent="0.25">
      <c r="A288" s="298"/>
      <c r="B288" s="292"/>
      <c r="C288" s="295"/>
      <c r="D288" s="279"/>
      <c r="E288" s="279"/>
      <c r="F288" s="153" t="s">
        <v>434</v>
      </c>
      <c r="G288" s="153" t="s">
        <v>411</v>
      </c>
      <c r="H288" s="282"/>
      <c r="I288" s="156">
        <v>2</v>
      </c>
      <c r="K288" s="153">
        <f t="shared" si="10"/>
        <v>2</v>
      </c>
    </row>
    <row r="289" spans="1:11" x14ac:dyDescent="0.25">
      <c r="A289" s="298"/>
      <c r="B289" s="292"/>
      <c r="C289" s="295"/>
      <c r="D289" s="279"/>
      <c r="E289" s="279"/>
      <c r="F289" s="153" t="s">
        <v>413</v>
      </c>
      <c r="G289" s="153" t="s">
        <v>472</v>
      </c>
      <c r="H289" s="282"/>
      <c r="I289" s="156">
        <v>2</v>
      </c>
      <c r="K289" s="153">
        <f t="shared" si="10"/>
        <v>2</v>
      </c>
    </row>
    <row r="290" spans="1:11" x14ac:dyDescent="0.25">
      <c r="A290" s="298"/>
      <c r="B290" s="292"/>
      <c r="C290" s="295"/>
      <c r="D290" s="279"/>
      <c r="E290" s="279"/>
      <c r="F290" s="153" t="s">
        <v>497</v>
      </c>
      <c r="G290" s="153" t="s">
        <v>414</v>
      </c>
      <c r="H290" s="282"/>
      <c r="I290" s="156">
        <v>1</v>
      </c>
      <c r="K290" s="153">
        <f t="shared" si="10"/>
        <v>1</v>
      </c>
    </row>
    <row r="291" spans="1:11" x14ac:dyDescent="0.25">
      <c r="A291" s="298"/>
      <c r="B291" s="292"/>
      <c r="C291" s="295"/>
      <c r="D291" s="279"/>
      <c r="E291" s="279"/>
      <c r="F291" s="153" t="s">
        <v>428</v>
      </c>
      <c r="G291" s="153" t="s">
        <v>411</v>
      </c>
      <c r="H291" s="282"/>
      <c r="I291" s="156">
        <v>1</v>
      </c>
      <c r="K291" s="153">
        <f t="shared" si="10"/>
        <v>1</v>
      </c>
    </row>
    <row r="292" spans="1:11" x14ac:dyDescent="0.25">
      <c r="A292" s="298"/>
      <c r="B292" s="292"/>
      <c r="C292" s="295"/>
      <c r="D292" s="279"/>
      <c r="E292" s="279"/>
      <c r="F292" s="153" t="s">
        <v>451</v>
      </c>
      <c r="G292" s="153" t="s">
        <v>445</v>
      </c>
      <c r="H292" s="282"/>
      <c r="I292" s="156">
        <v>1</v>
      </c>
      <c r="K292" s="153">
        <f t="shared" si="10"/>
        <v>1</v>
      </c>
    </row>
    <row r="293" spans="1:11" x14ac:dyDescent="0.25">
      <c r="A293" s="298"/>
      <c r="B293" s="292"/>
      <c r="C293" s="295"/>
      <c r="D293" s="279"/>
      <c r="E293" s="279"/>
      <c r="F293" s="153" t="s">
        <v>510</v>
      </c>
      <c r="G293" s="153" t="s">
        <v>415</v>
      </c>
      <c r="H293" s="282"/>
      <c r="I293" s="156">
        <v>1</v>
      </c>
      <c r="K293" s="153">
        <f t="shared" si="10"/>
        <v>1</v>
      </c>
    </row>
    <row r="294" spans="1:11" x14ac:dyDescent="0.25">
      <c r="A294" s="298"/>
      <c r="B294" s="292"/>
      <c r="C294" s="295"/>
      <c r="D294" s="279"/>
      <c r="E294" s="279"/>
      <c r="F294" s="153" t="s">
        <v>515</v>
      </c>
      <c r="G294" s="153" t="s">
        <v>414</v>
      </c>
      <c r="H294" s="282"/>
      <c r="I294" s="156">
        <v>1</v>
      </c>
      <c r="K294" s="153">
        <f t="shared" si="10"/>
        <v>1</v>
      </c>
    </row>
    <row r="295" spans="1:11" x14ac:dyDescent="0.25">
      <c r="A295" s="298"/>
      <c r="B295" s="292"/>
      <c r="C295" s="295"/>
      <c r="D295" s="279"/>
      <c r="E295" s="279"/>
      <c r="F295" s="153" t="s">
        <v>504</v>
      </c>
      <c r="G295" s="153" t="s">
        <v>423</v>
      </c>
      <c r="H295" s="282"/>
      <c r="I295" s="156">
        <v>1</v>
      </c>
      <c r="K295" s="153">
        <f t="shared" si="10"/>
        <v>1</v>
      </c>
    </row>
    <row r="296" spans="1:11" x14ac:dyDescent="0.25">
      <c r="A296" s="298"/>
      <c r="B296" s="292"/>
      <c r="C296" s="295"/>
      <c r="D296" s="279"/>
      <c r="E296" s="279"/>
      <c r="F296" s="153" t="s">
        <v>504</v>
      </c>
      <c r="G296" s="153" t="s">
        <v>454</v>
      </c>
      <c r="H296" s="282"/>
      <c r="I296" s="156">
        <v>1</v>
      </c>
      <c r="K296" s="153">
        <f t="shared" si="10"/>
        <v>1</v>
      </c>
    </row>
    <row r="297" spans="1:11" x14ac:dyDescent="0.25">
      <c r="A297" s="298"/>
      <c r="B297" s="292"/>
      <c r="C297" s="295"/>
      <c r="D297" s="279"/>
      <c r="E297" s="279"/>
      <c r="F297" s="153" t="s">
        <v>504</v>
      </c>
      <c r="G297" s="153" t="s">
        <v>415</v>
      </c>
      <c r="H297" s="282"/>
      <c r="I297" s="156">
        <v>1</v>
      </c>
      <c r="K297" s="153">
        <f t="shared" si="10"/>
        <v>1</v>
      </c>
    </row>
    <row r="298" spans="1:11" x14ac:dyDescent="0.25">
      <c r="A298" s="298"/>
      <c r="B298" s="292"/>
      <c r="C298" s="295"/>
      <c r="D298" s="279"/>
      <c r="E298" s="279"/>
      <c r="F298" s="153" t="s">
        <v>516</v>
      </c>
      <c r="G298" s="153" t="s">
        <v>414</v>
      </c>
      <c r="H298" s="282"/>
      <c r="I298" s="156">
        <v>1</v>
      </c>
      <c r="K298" s="153">
        <f t="shared" si="10"/>
        <v>1</v>
      </c>
    </row>
    <row r="299" spans="1:11" x14ac:dyDescent="0.25">
      <c r="A299" s="298"/>
      <c r="B299" s="292"/>
      <c r="C299" s="295"/>
      <c r="D299" s="279"/>
      <c r="E299" s="279"/>
      <c r="F299" s="153" t="s">
        <v>433</v>
      </c>
      <c r="G299" s="153" t="s">
        <v>486</v>
      </c>
      <c r="H299" s="282"/>
      <c r="I299" s="156">
        <v>1</v>
      </c>
      <c r="K299" s="153">
        <f t="shared" si="10"/>
        <v>1</v>
      </c>
    </row>
    <row r="300" spans="1:11" x14ac:dyDescent="0.25">
      <c r="A300" s="298"/>
      <c r="B300" s="292"/>
      <c r="C300" s="295"/>
      <c r="D300" s="279"/>
      <c r="E300" s="279"/>
      <c r="F300" s="153" t="s">
        <v>433</v>
      </c>
      <c r="G300" s="153" t="s">
        <v>415</v>
      </c>
      <c r="H300" s="282"/>
      <c r="I300" s="156">
        <v>1</v>
      </c>
      <c r="K300" s="153">
        <f t="shared" si="10"/>
        <v>1</v>
      </c>
    </row>
    <row r="301" spans="1:11" x14ac:dyDescent="0.25">
      <c r="A301" s="298"/>
      <c r="B301" s="292"/>
      <c r="C301" s="295"/>
      <c r="D301" s="279"/>
      <c r="E301" s="279"/>
      <c r="F301" s="153" t="s">
        <v>433</v>
      </c>
      <c r="G301" s="153" t="s">
        <v>445</v>
      </c>
      <c r="H301" s="282"/>
      <c r="I301" s="156">
        <v>1</v>
      </c>
      <c r="K301" s="153">
        <f t="shared" si="10"/>
        <v>1</v>
      </c>
    </row>
    <row r="302" spans="1:11" x14ac:dyDescent="0.25">
      <c r="A302" s="298"/>
      <c r="B302" s="292"/>
      <c r="C302" s="295"/>
      <c r="D302" s="279"/>
      <c r="E302" s="279"/>
      <c r="F302" s="153" t="s">
        <v>517</v>
      </c>
      <c r="G302" s="153" t="s">
        <v>414</v>
      </c>
      <c r="H302" s="282"/>
      <c r="I302" s="156">
        <v>1</v>
      </c>
      <c r="K302" s="153">
        <f t="shared" si="10"/>
        <v>1</v>
      </c>
    </row>
    <row r="303" spans="1:11" x14ac:dyDescent="0.25">
      <c r="A303" s="298"/>
      <c r="B303" s="292"/>
      <c r="C303" s="295"/>
      <c r="D303" s="279"/>
      <c r="E303" s="279"/>
      <c r="F303" s="153" t="s">
        <v>436</v>
      </c>
      <c r="G303" s="153" t="s">
        <v>411</v>
      </c>
      <c r="H303" s="282"/>
      <c r="I303" s="156">
        <v>1</v>
      </c>
      <c r="K303" s="153">
        <f t="shared" si="10"/>
        <v>1</v>
      </c>
    </row>
    <row r="304" spans="1:11" x14ac:dyDescent="0.25">
      <c r="A304" s="298"/>
      <c r="B304" s="292"/>
      <c r="C304" s="295"/>
      <c r="D304" s="279"/>
      <c r="E304" s="279"/>
      <c r="F304" s="153" t="s">
        <v>468</v>
      </c>
      <c r="G304" s="153" t="s">
        <v>414</v>
      </c>
      <c r="H304" s="282"/>
      <c r="I304" s="156">
        <v>1</v>
      </c>
      <c r="K304" s="153">
        <f t="shared" si="10"/>
        <v>1</v>
      </c>
    </row>
    <row r="305" spans="1:11" x14ac:dyDescent="0.25">
      <c r="A305" s="298"/>
      <c r="B305" s="292"/>
      <c r="C305" s="295"/>
      <c r="D305" s="279"/>
      <c r="E305" s="279"/>
      <c r="F305" s="153" t="s">
        <v>413</v>
      </c>
      <c r="G305" s="153" t="s">
        <v>423</v>
      </c>
      <c r="H305" s="282"/>
      <c r="I305" s="156">
        <v>1</v>
      </c>
      <c r="K305" s="153">
        <f t="shared" si="10"/>
        <v>1</v>
      </c>
    </row>
    <row r="306" spans="1:11" x14ac:dyDescent="0.25">
      <c r="A306" s="298"/>
      <c r="B306" s="292"/>
      <c r="C306" s="295"/>
      <c r="D306" s="279"/>
      <c r="E306" s="279"/>
      <c r="F306" s="153" t="s">
        <v>413</v>
      </c>
      <c r="G306" s="153" t="s">
        <v>518</v>
      </c>
      <c r="H306" s="282"/>
      <c r="I306" s="156">
        <v>1</v>
      </c>
      <c r="K306" s="153">
        <f t="shared" si="10"/>
        <v>1</v>
      </c>
    </row>
    <row r="307" spans="1:11" x14ac:dyDescent="0.25">
      <c r="A307" s="298"/>
      <c r="B307" s="292"/>
      <c r="C307" s="295"/>
      <c r="D307" s="279"/>
      <c r="E307" s="279"/>
      <c r="F307" s="153" t="s">
        <v>416</v>
      </c>
      <c r="G307" s="153" t="s">
        <v>411</v>
      </c>
      <c r="H307" s="282"/>
      <c r="I307" s="156">
        <v>1</v>
      </c>
      <c r="K307" s="153">
        <f t="shared" si="10"/>
        <v>1</v>
      </c>
    </row>
    <row r="308" spans="1:11" x14ac:dyDescent="0.25">
      <c r="A308" s="298"/>
      <c r="B308" s="292"/>
      <c r="C308" s="295"/>
      <c r="D308" s="279"/>
      <c r="E308" s="279"/>
      <c r="F308" s="153" t="s">
        <v>416</v>
      </c>
      <c r="G308" s="153" t="s">
        <v>414</v>
      </c>
      <c r="H308" s="282"/>
      <c r="I308" s="156">
        <v>1</v>
      </c>
      <c r="K308" s="153">
        <f t="shared" si="10"/>
        <v>1</v>
      </c>
    </row>
    <row r="309" spans="1:11" x14ac:dyDescent="0.25">
      <c r="A309" s="298"/>
      <c r="B309" s="292"/>
      <c r="C309" s="295"/>
      <c r="D309" s="279"/>
      <c r="E309" s="279"/>
      <c r="F309" s="153" t="s">
        <v>437</v>
      </c>
      <c r="G309" s="153" t="s">
        <v>489</v>
      </c>
      <c r="H309" s="282"/>
      <c r="I309" s="156">
        <v>1</v>
      </c>
      <c r="K309" s="153">
        <f t="shared" si="10"/>
        <v>1</v>
      </c>
    </row>
    <row r="310" spans="1:11" x14ac:dyDescent="0.25">
      <c r="A310" s="298"/>
      <c r="B310" s="292"/>
      <c r="C310" s="295"/>
      <c r="D310" s="279"/>
      <c r="E310" s="279"/>
      <c r="F310" s="153" t="s">
        <v>437</v>
      </c>
      <c r="G310" s="153" t="s">
        <v>454</v>
      </c>
      <c r="H310" s="282"/>
      <c r="I310" s="156">
        <v>1</v>
      </c>
      <c r="K310" s="153">
        <f t="shared" si="10"/>
        <v>1</v>
      </c>
    </row>
    <row r="311" spans="1:11" x14ac:dyDescent="0.25">
      <c r="A311" s="298"/>
      <c r="B311" s="292"/>
      <c r="C311" s="295"/>
      <c r="D311" s="279"/>
      <c r="E311" s="279"/>
      <c r="F311" s="153" t="s">
        <v>438</v>
      </c>
      <c r="G311" s="153" t="s">
        <v>411</v>
      </c>
      <c r="H311" s="282"/>
      <c r="I311" s="156">
        <v>1</v>
      </c>
      <c r="K311" s="153">
        <f t="shared" si="10"/>
        <v>1</v>
      </c>
    </row>
    <row r="312" spans="1:11" x14ac:dyDescent="0.25">
      <c r="A312" s="298"/>
      <c r="B312" s="292"/>
      <c r="C312" s="295"/>
      <c r="D312" s="279"/>
      <c r="E312" s="279"/>
      <c r="F312" s="153" t="s">
        <v>438</v>
      </c>
      <c r="G312" s="153" t="s">
        <v>414</v>
      </c>
      <c r="H312" s="282"/>
      <c r="I312" s="156">
        <v>1</v>
      </c>
      <c r="K312" s="153">
        <f t="shared" si="10"/>
        <v>1</v>
      </c>
    </row>
    <row r="313" spans="1:11" x14ac:dyDescent="0.25">
      <c r="A313" s="298"/>
      <c r="B313" s="292"/>
      <c r="C313" s="295"/>
      <c r="D313" s="279"/>
      <c r="E313" s="279"/>
      <c r="F313" s="153" t="s">
        <v>519</v>
      </c>
      <c r="G313" s="153" t="s">
        <v>453</v>
      </c>
      <c r="H313" s="282"/>
      <c r="I313" s="156">
        <v>1</v>
      </c>
      <c r="K313" s="153">
        <f t="shared" si="10"/>
        <v>1</v>
      </c>
    </row>
    <row r="314" spans="1:11" x14ac:dyDescent="0.25">
      <c r="A314" s="298"/>
      <c r="B314" s="292"/>
      <c r="C314" s="295"/>
      <c r="D314" s="279"/>
      <c r="E314" s="279"/>
      <c r="F314" s="153" t="s">
        <v>520</v>
      </c>
      <c r="G314" s="153" t="s">
        <v>489</v>
      </c>
      <c r="H314" s="282"/>
      <c r="I314" s="156">
        <v>1</v>
      </c>
      <c r="K314" s="153">
        <f t="shared" si="10"/>
        <v>1</v>
      </c>
    </row>
    <row r="315" spans="1:11" x14ac:dyDescent="0.25">
      <c r="A315" s="298"/>
      <c r="B315" s="292"/>
      <c r="C315" s="295"/>
      <c r="D315" s="279"/>
      <c r="E315" s="279"/>
      <c r="F315" s="153" t="s">
        <v>457</v>
      </c>
      <c r="G315" s="153" t="s">
        <v>489</v>
      </c>
      <c r="H315" s="282"/>
      <c r="I315" s="156">
        <v>1</v>
      </c>
      <c r="K315" s="153">
        <f t="shared" si="10"/>
        <v>1</v>
      </c>
    </row>
    <row r="316" spans="1:11" x14ac:dyDescent="0.25">
      <c r="A316" s="298"/>
      <c r="B316" s="292"/>
      <c r="C316" s="295"/>
      <c r="D316" s="279"/>
      <c r="E316" s="279"/>
      <c r="F316" s="153" t="s">
        <v>418</v>
      </c>
      <c r="G316" s="153" t="s">
        <v>411</v>
      </c>
      <c r="H316" s="282"/>
      <c r="I316" s="156">
        <v>1</v>
      </c>
      <c r="K316" s="153">
        <f t="shared" si="10"/>
        <v>1</v>
      </c>
    </row>
    <row r="317" spans="1:11" x14ac:dyDescent="0.25">
      <c r="A317" s="298"/>
      <c r="B317" s="292"/>
      <c r="C317" s="295"/>
      <c r="D317" s="279"/>
      <c r="E317" s="279"/>
      <c r="F317" s="153" t="s">
        <v>439</v>
      </c>
      <c r="G317" s="153" t="s">
        <v>414</v>
      </c>
      <c r="H317" s="282"/>
      <c r="I317" s="156">
        <v>1</v>
      </c>
      <c r="K317" s="153">
        <f t="shared" si="10"/>
        <v>1</v>
      </c>
    </row>
    <row r="318" spans="1:11" x14ac:dyDescent="0.25">
      <c r="A318" s="298"/>
      <c r="B318" s="292"/>
      <c r="C318" s="295"/>
      <c r="D318" s="279"/>
      <c r="E318" s="279"/>
      <c r="F318" s="153" t="s">
        <v>479</v>
      </c>
      <c r="G318" s="153" t="s">
        <v>411</v>
      </c>
      <c r="H318" s="282"/>
      <c r="I318" s="156">
        <v>1</v>
      </c>
      <c r="K318" s="153">
        <f t="shared" si="10"/>
        <v>1</v>
      </c>
    </row>
    <row r="319" spans="1:11" x14ac:dyDescent="0.25">
      <c r="A319" s="298"/>
      <c r="B319" s="292"/>
      <c r="C319" s="295"/>
      <c r="D319" s="279"/>
      <c r="E319" s="279"/>
      <c r="F319" s="153" t="s">
        <v>420</v>
      </c>
      <c r="G319" s="153" t="s">
        <v>486</v>
      </c>
      <c r="H319" s="282"/>
      <c r="I319" s="156">
        <v>1</v>
      </c>
      <c r="K319" s="153">
        <f t="shared" si="10"/>
        <v>1</v>
      </c>
    </row>
    <row r="320" spans="1:11" ht="15.75" thickBot="1" x14ac:dyDescent="0.3">
      <c r="A320" s="299"/>
      <c r="B320" s="293"/>
      <c r="C320" s="296"/>
      <c r="D320" s="280"/>
      <c r="E320" s="280"/>
      <c r="F320" s="157" t="s">
        <v>420</v>
      </c>
      <c r="G320" s="157" t="s">
        <v>454</v>
      </c>
      <c r="H320" s="283"/>
      <c r="I320" s="158">
        <v>1</v>
      </c>
      <c r="K320" s="153">
        <f t="shared" si="10"/>
        <v>1</v>
      </c>
    </row>
    <row r="321" spans="1:9" x14ac:dyDescent="0.25">
      <c r="A321" s="287" t="s">
        <v>521</v>
      </c>
      <c r="B321" s="291" t="s">
        <v>409</v>
      </c>
      <c r="C321" s="278" t="s">
        <v>522</v>
      </c>
      <c r="D321" s="278" t="s">
        <v>523</v>
      </c>
      <c r="E321" s="278" t="s">
        <v>524</v>
      </c>
      <c r="F321" s="154"/>
      <c r="G321" s="154"/>
      <c r="H321" s="281" t="s">
        <v>544</v>
      </c>
      <c r="I321" s="159"/>
    </row>
    <row r="322" spans="1:9" ht="15" customHeight="1" x14ac:dyDescent="0.25">
      <c r="A322" s="287"/>
      <c r="B322" s="292"/>
      <c r="C322" s="279"/>
      <c r="D322" s="279"/>
      <c r="E322" s="279"/>
      <c r="F322" s="153" t="s">
        <v>428</v>
      </c>
      <c r="G322" s="153" t="s">
        <v>411</v>
      </c>
      <c r="H322" s="282"/>
      <c r="I322" s="156">
        <v>1</v>
      </c>
    </row>
    <row r="323" spans="1:9" x14ac:dyDescent="0.25">
      <c r="A323" s="287"/>
      <c r="B323" s="292"/>
      <c r="C323" s="279"/>
      <c r="D323" s="279"/>
      <c r="E323" s="279"/>
      <c r="F323" s="153" t="s">
        <v>412</v>
      </c>
      <c r="G323" s="153" t="s">
        <v>411</v>
      </c>
      <c r="H323" s="282"/>
      <c r="I323" s="156">
        <v>1</v>
      </c>
    </row>
    <row r="324" spans="1:9" ht="15.75" thickBot="1" x14ac:dyDescent="0.3">
      <c r="A324" s="287"/>
      <c r="B324" s="292"/>
      <c r="C324" s="279"/>
      <c r="D324" s="280"/>
      <c r="E324" s="280"/>
      <c r="F324" s="157" t="s">
        <v>433</v>
      </c>
      <c r="G324" s="157" t="s">
        <v>414</v>
      </c>
      <c r="H324" s="283"/>
      <c r="I324" s="158">
        <v>1</v>
      </c>
    </row>
    <row r="325" spans="1:9" x14ac:dyDescent="0.25">
      <c r="A325" s="287"/>
      <c r="B325" s="292"/>
      <c r="C325" s="279"/>
      <c r="D325" s="278" t="s">
        <v>134</v>
      </c>
      <c r="E325" s="278" t="s">
        <v>525</v>
      </c>
      <c r="F325" s="154"/>
      <c r="G325" s="154"/>
      <c r="H325" s="281" t="s">
        <v>545</v>
      </c>
      <c r="I325" s="159"/>
    </row>
    <row r="326" spans="1:9" x14ac:dyDescent="0.25">
      <c r="A326" s="287"/>
      <c r="B326" s="292"/>
      <c r="C326" s="279"/>
      <c r="D326" s="279"/>
      <c r="E326" s="279"/>
      <c r="F326" s="153" t="s">
        <v>428</v>
      </c>
      <c r="G326" s="153" t="s">
        <v>447</v>
      </c>
      <c r="H326" s="282"/>
      <c r="I326" s="156">
        <v>1</v>
      </c>
    </row>
    <row r="327" spans="1:9" x14ac:dyDescent="0.25">
      <c r="A327" s="287"/>
      <c r="B327" s="292"/>
      <c r="C327" s="279"/>
      <c r="D327" s="279"/>
      <c r="E327" s="279"/>
      <c r="F327" s="153" t="s">
        <v>428</v>
      </c>
      <c r="G327" s="153" t="s">
        <v>411</v>
      </c>
      <c r="H327" s="282"/>
      <c r="I327" s="156">
        <v>1</v>
      </c>
    </row>
    <row r="328" spans="1:9" x14ac:dyDescent="0.25">
      <c r="A328" s="287"/>
      <c r="B328" s="292"/>
      <c r="C328" s="279"/>
      <c r="D328" s="279"/>
      <c r="E328" s="279"/>
      <c r="F328" s="153" t="s">
        <v>428</v>
      </c>
      <c r="G328" s="153" t="s">
        <v>415</v>
      </c>
      <c r="H328" s="282"/>
      <c r="I328" s="156">
        <v>1</v>
      </c>
    </row>
    <row r="329" spans="1:9" ht="15.75" thickBot="1" x14ac:dyDescent="0.3">
      <c r="A329" s="287"/>
      <c r="B329" s="292"/>
      <c r="C329" s="280"/>
      <c r="D329" s="280"/>
      <c r="E329" s="280"/>
      <c r="F329" s="157" t="s">
        <v>437</v>
      </c>
      <c r="G329" s="157" t="s">
        <v>447</v>
      </c>
      <c r="H329" s="283"/>
      <c r="I329" s="158">
        <v>1</v>
      </c>
    </row>
    <row r="330" spans="1:9" x14ac:dyDescent="0.25">
      <c r="A330" s="287"/>
      <c r="B330" s="292"/>
      <c r="C330" s="284" t="s">
        <v>526</v>
      </c>
      <c r="D330" s="278" t="s">
        <v>119</v>
      </c>
      <c r="E330" s="278" t="s">
        <v>387</v>
      </c>
      <c r="F330" s="154"/>
      <c r="G330" s="154"/>
      <c r="H330" s="281" t="s">
        <v>546</v>
      </c>
      <c r="I330" s="159"/>
    </row>
    <row r="331" spans="1:9" x14ac:dyDescent="0.25">
      <c r="A331" s="287"/>
      <c r="B331" s="292"/>
      <c r="C331" s="285"/>
      <c r="D331" s="279"/>
      <c r="E331" s="279"/>
      <c r="F331" s="153" t="s">
        <v>412</v>
      </c>
      <c r="G331" s="153" t="s">
        <v>411</v>
      </c>
      <c r="H331" s="282"/>
      <c r="I331" s="156">
        <v>2</v>
      </c>
    </row>
    <row r="332" spans="1:9" x14ac:dyDescent="0.25">
      <c r="A332" s="287"/>
      <c r="B332" s="292"/>
      <c r="C332" s="285"/>
      <c r="D332" s="279"/>
      <c r="E332" s="279"/>
      <c r="F332" s="153" t="s">
        <v>416</v>
      </c>
      <c r="G332" s="153" t="s">
        <v>411</v>
      </c>
      <c r="H332" s="282"/>
      <c r="I332" s="156">
        <v>1</v>
      </c>
    </row>
    <row r="333" spans="1:9" x14ac:dyDescent="0.25">
      <c r="A333" s="287"/>
      <c r="B333" s="292"/>
      <c r="C333" s="285"/>
      <c r="D333" s="279"/>
      <c r="E333" s="279"/>
      <c r="F333" s="153" t="s">
        <v>416</v>
      </c>
      <c r="G333" s="153" t="s">
        <v>442</v>
      </c>
      <c r="H333" s="282"/>
      <c r="I333" s="156">
        <v>1</v>
      </c>
    </row>
    <row r="334" spans="1:9" ht="15.75" thickBot="1" x14ac:dyDescent="0.3">
      <c r="A334" s="287"/>
      <c r="B334" s="292"/>
      <c r="C334" s="285"/>
      <c r="D334" s="280"/>
      <c r="E334" s="279"/>
      <c r="F334" s="153" t="s">
        <v>420</v>
      </c>
      <c r="G334" s="153" t="s">
        <v>411</v>
      </c>
      <c r="H334" s="283"/>
      <c r="I334" s="156">
        <v>1</v>
      </c>
    </row>
    <row r="335" spans="1:9" x14ac:dyDescent="0.25">
      <c r="A335" s="287"/>
      <c r="B335" s="292"/>
      <c r="C335" s="285"/>
      <c r="D335" s="278" t="s">
        <v>125</v>
      </c>
      <c r="E335" s="278" t="s">
        <v>387</v>
      </c>
      <c r="F335" s="154"/>
      <c r="G335" s="154"/>
      <c r="H335" s="281" t="s">
        <v>547</v>
      </c>
      <c r="I335" s="159"/>
    </row>
    <row r="336" spans="1:9" x14ac:dyDescent="0.25">
      <c r="A336" s="287"/>
      <c r="B336" s="292"/>
      <c r="C336" s="285"/>
      <c r="D336" s="279"/>
      <c r="E336" s="279"/>
      <c r="F336" s="153" t="s">
        <v>412</v>
      </c>
      <c r="G336" s="153" t="s">
        <v>411</v>
      </c>
      <c r="H336" s="282"/>
      <c r="I336" s="156">
        <v>12</v>
      </c>
    </row>
    <row r="337" spans="1:11" ht="15.75" thickBot="1" x14ac:dyDescent="0.3">
      <c r="A337" s="287"/>
      <c r="B337" s="292"/>
      <c r="C337" s="286"/>
      <c r="D337" s="280"/>
      <c r="E337" s="280"/>
      <c r="F337" s="157" t="s">
        <v>420</v>
      </c>
      <c r="G337" s="157" t="s">
        <v>411</v>
      </c>
      <c r="H337" s="283"/>
      <c r="I337" s="158">
        <v>3</v>
      </c>
    </row>
    <row r="338" spans="1:11" x14ac:dyDescent="0.25">
      <c r="A338" s="287"/>
      <c r="B338" s="292"/>
      <c r="C338" s="284" t="s">
        <v>142</v>
      </c>
      <c r="D338" s="278" t="s">
        <v>134</v>
      </c>
      <c r="E338" s="278" t="s">
        <v>527</v>
      </c>
      <c r="F338" s="154"/>
      <c r="G338" s="154"/>
      <c r="H338" s="281" t="s">
        <v>548</v>
      </c>
      <c r="I338" s="159"/>
    </row>
    <row r="339" spans="1:11" ht="15" customHeight="1" x14ac:dyDescent="0.25">
      <c r="A339" s="287"/>
      <c r="B339" s="292"/>
      <c r="C339" s="285"/>
      <c r="D339" s="279"/>
      <c r="E339" s="279"/>
      <c r="F339" s="153" t="s">
        <v>432</v>
      </c>
      <c r="G339" s="153" t="s">
        <v>411</v>
      </c>
      <c r="H339" s="282"/>
      <c r="I339" s="156">
        <v>1</v>
      </c>
    </row>
    <row r="340" spans="1:11" x14ac:dyDescent="0.25">
      <c r="A340" s="287"/>
      <c r="B340" s="292"/>
      <c r="C340" s="285"/>
      <c r="D340" s="279"/>
      <c r="E340" s="279"/>
      <c r="F340" s="153" t="s">
        <v>433</v>
      </c>
      <c r="G340" s="153" t="s">
        <v>411</v>
      </c>
      <c r="H340" s="282"/>
      <c r="I340" s="156">
        <v>1</v>
      </c>
    </row>
    <row r="341" spans="1:11" ht="15.75" thickBot="1" x14ac:dyDescent="0.3">
      <c r="A341" s="287"/>
      <c r="B341" s="293"/>
      <c r="C341" s="286"/>
      <c r="D341" s="280"/>
      <c r="E341" s="280"/>
      <c r="F341" s="157" t="s">
        <v>434</v>
      </c>
      <c r="G341" s="157" t="s">
        <v>411</v>
      </c>
      <c r="H341" s="283"/>
      <c r="I341" s="158">
        <v>1</v>
      </c>
    </row>
    <row r="342" spans="1:11" x14ac:dyDescent="0.25">
      <c r="A342" s="288" t="s">
        <v>528</v>
      </c>
      <c r="B342" s="291" t="s">
        <v>409</v>
      </c>
      <c r="C342" s="278" t="s">
        <v>522</v>
      </c>
      <c r="D342" s="278" t="s">
        <v>159</v>
      </c>
      <c r="E342" s="278" t="s">
        <v>191</v>
      </c>
      <c r="F342" s="154"/>
      <c r="G342" s="154"/>
      <c r="H342" s="281" t="s">
        <v>162</v>
      </c>
      <c r="I342" s="159"/>
    </row>
    <row r="343" spans="1:11" ht="15" customHeight="1" x14ac:dyDescent="0.25">
      <c r="A343" s="289"/>
      <c r="B343" s="292"/>
      <c r="C343" s="279"/>
      <c r="D343" s="279"/>
      <c r="E343" s="279"/>
      <c r="F343" s="153" t="s">
        <v>434</v>
      </c>
      <c r="G343" s="153" t="s">
        <v>411</v>
      </c>
      <c r="H343" s="282"/>
      <c r="I343" s="156">
        <v>2</v>
      </c>
      <c r="K343" s="153">
        <f>I343</f>
        <v>2</v>
      </c>
    </row>
    <row r="344" spans="1:11" x14ac:dyDescent="0.25">
      <c r="A344" s="289"/>
      <c r="B344" s="292"/>
      <c r="C344" s="279"/>
      <c r="D344" s="279"/>
      <c r="E344" s="279"/>
      <c r="F344" s="153" t="s">
        <v>529</v>
      </c>
      <c r="G344" s="153" t="s">
        <v>411</v>
      </c>
      <c r="H344" s="282"/>
      <c r="I344" s="156">
        <v>1</v>
      </c>
      <c r="K344" s="153">
        <f>I344</f>
        <v>1</v>
      </c>
    </row>
    <row r="345" spans="1:11" x14ac:dyDescent="0.25">
      <c r="A345" s="289"/>
      <c r="B345" s="292"/>
      <c r="C345" s="279"/>
      <c r="D345" s="279"/>
      <c r="E345" s="279"/>
      <c r="F345" s="153" t="s">
        <v>435</v>
      </c>
      <c r="G345" s="153" t="s">
        <v>411</v>
      </c>
      <c r="H345" s="282"/>
      <c r="I345" s="156">
        <v>1</v>
      </c>
      <c r="K345" s="153">
        <f>I345</f>
        <v>1</v>
      </c>
    </row>
    <row r="346" spans="1:11" x14ac:dyDescent="0.25">
      <c r="A346" s="289"/>
      <c r="B346" s="292"/>
      <c r="C346" s="279"/>
      <c r="D346" s="279"/>
      <c r="E346" s="279"/>
      <c r="F346" s="153" t="s">
        <v>530</v>
      </c>
      <c r="G346" s="153" t="s">
        <v>411</v>
      </c>
      <c r="H346" s="282"/>
      <c r="I346" s="156">
        <v>1</v>
      </c>
      <c r="K346" s="153">
        <f>I346</f>
        <v>1</v>
      </c>
    </row>
    <row r="347" spans="1:11" ht="15.75" thickBot="1" x14ac:dyDescent="0.3">
      <c r="A347" s="289"/>
      <c r="B347" s="292"/>
      <c r="C347" s="279"/>
      <c r="D347" s="280"/>
      <c r="E347" s="280"/>
      <c r="F347" s="157" t="s">
        <v>439</v>
      </c>
      <c r="G347" s="157" t="s">
        <v>411</v>
      </c>
      <c r="H347" s="283"/>
      <c r="I347" s="158">
        <v>1</v>
      </c>
      <c r="K347" s="153">
        <f>I347</f>
        <v>1</v>
      </c>
    </row>
    <row r="348" spans="1:11" x14ac:dyDescent="0.25">
      <c r="A348" s="289"/>
      <c r="B348" s="292"/>
      <c r="C348" s="279"/>
      <c r="D348" s="278" t="s">
        <v>152</v>
      </c>
      <c r="E348" s="278" t="s">
        <v>387</v>
      </c>
      <c r="F348" s="154"/>
      <c r="G348" s="154"/>
      <c r="H348" s="281" t="s">
        <v>155</v>
      </c>
      <c r="I348" s="159"/>
    </row>
    <row r="349" spans="1:11" x14ac:dyDescent="0.25">
      <c r="A349" s="289"/>
      <c r="B349" s="292"/>
      <c r="C349" s="279"/>
      <c r="D349" s="279"/>
      <c r="E349" s="279"/>
      <c r="F349" s="168" t="s">
        <v>434</v>
      </c>
      <c r="G349" s="168" t="s">
        <v>442</v>
      </c>
      <c r="H349" s="282"/>
      <c r="I349" s="156">
        <v>9</v>
      </c>
      <c r="J349" s="175">
        <f>+(100*I349)/(I349+I350)</f>
        <v>64.285714285714292</v>
      </c>
    </row>
    <row r="350" spans="1:11" x14ac:dyDescent="0.25">
      <c r="A350" s="289"/>
      <c r="B350" s="292"/>
      <c r="C350" s="279"/>
      <c r="D350" s="279"/>
      <c r="E350" s="279"/>
      <c r="F350" s="168" t="s">
        <v>531</v>
      </c>
      <c r="G350" s="168" t="s">
        <v>411</v>
      </c>
      <c r="H350" s="282"/>
      <c r="I350" s="156">
        <v>5</v>
      </c>
      <c r="J350" s="175">
        <f>+(100*I350)/(I350+I349)</f>
        <v>35.714285714285715</v>
      </c>
    </row>
    <row r="351" spans="1:11" x14ac:dyDescent="0.25">
      <c r="A351" s="289"/>
      <c r="B351" s="292"/>
      <c r="C351" s="279"/>
      <c r="D351" s="279"/>
      <c r="E351" s="279"/>
      <c r="F351" s="153" t="s">
        <v>434</v>
      </c>
      <c r="G351" s="153" t="s">
        <v>411</v>
      </c>
      <c r="H351" s="282"/>
      <c r="I351" s="156">
        <v>4</v>
      </c>
      <c r="K351" s="153">
        <f t="shared" ref="K351:K362" si="11">I351</f>
        <v>4</v>
      </c>
    </row>
    <row r="352" spans="1:11" x14ac:dyDescent="0.25">
      <c r="A352" s="289"/>
      <c r="B352" s="292"/>
      <c r="C352" s="279"/>
      <c r="D352" s="279"/>
      <c r="E352" s="279"/>
      <c r="F352" s="153" t="s">
        <v>420</v>
      </c>
      <c r="G352" s="153" t="s">
        <v>411</v>
      </c>
      <c r="H352" s="282"/>
      <c r="I352" s="156">
        <v>3</v>
      </c>
      <c r="K352" s="153">
        <f t="shared" si="11"/>
        <v>3</v>
      </c>
    </row>
    <row r="353" spans="1:11" x14ac:dyDescent="0.25">
      <c r="A353" s="289"/>
      <c r="B353" s="292"/>
      <c r="C353" s="279"/>
      <c r="D353" s="279"/>
      <c r="E353" s="279"/>
      <c r="F353" s="153" t="s">
        <v>499</v>
      </c>
      <c r="G353" s="153" t="s">
        <v>411</v>
      </c>
      <c r="H353" s="282"/>
      <c r="I353" s="156">
        <v>2</v>
      </c>
      <c r="K353" s="153">
        <f t="shared" si="11"/>
        <v>2</v>
      </c>
    </row>
    <row r="354" spans="1:11" x14ac:dyDescent="0.25">
      <c r="A354" s="289"/>
      <c r="B354" s="292"/>
      <c r="C354" s="279"/>
      <c r="D354" s="279"/>
      <c r="E354" s="279"/>
      <c r="F354" s="153" t="s">
        <v>413</v>
      </c>
      <c r="G354" s="153" t="s">
        <v>454</v>
      </c>
      <c r="H354" s="282"/>
      <c r="I354" s="156">
        <v>2</v>
      </c>
      <c r="K354" s="153">
        <f t="shared" si="11"/>
        <v>2</v>
      </c>
    </row>
    <row r="355" spans="1:11" x14ac:dyDescent="0.25">
      <c r="A355" s="289"/>
      <c r="B355" s="292"/>
      <c r="C355" s="279"/>
      <c r="D355" s="279"/>
      <c r="E355" s="279"/>
      <c r="F355" s="153" t="s">
        <v>420</v>
      </c>
      <c r="G355" s="153" t="s">
        <v>472</v>
      </c>
      <c r="H355" s="282"/>
      <c r="I355" s="156">
        <v>2</v>
      </c>
      <c r="K355" s="153">
        <f t="shared" si="11"/>
        <v>2</v>
      </c>
    </row>
    <row r="356" spans="1:11" x14ac:dyDescent="0.25">
      <c r="A356" s="289"/>
      <c r="B356" s="292"/>
      <c r="C356" s="279"/>
      <c r="D356" s="279"/>
      <c r="E356" s="279"/>
      <c r="F356" s="153" t="s">
        <v>497</v>
      </c>
      <c r="G356" s="153" t="s">
        <v>414</v>
      </c>
      <c r="H356" s="282"/>
      <c r="I356" s="156">
        <v>1</v>
      </c>
      <c r="K356" s="153">
        <f t="shared" si="11"/>
        <v>1</v>
      </c>
    </row>
    <row r="357" spans="1:11" x14ac:dyDescent="0.25">
      <c r="A357" s="289"/>
      <c r="B357" s="292"/>
      <c r="C357" s="279"/>
      <c r="D357" s="279"/>
      <c r="E357" s="279"/>
      <c r="F357" s="153" t="s">
        <v>428</v>
      </c>
      <c r="G357" s="153" t="s">
        <v>411</v>
      </c>
      <c r="H357" s="282"/>
      <c r="I357" s="156">
        <v>1</v>
      </c>
      <c r="K357" s="153">
        <f t="shared" si="11"/>
        <v>1</v>
      </c>
    </row>
    <row r="358" spans="1:11" x14ac:dyDescent="0.25">
      <c r="A358" s="289"/>
      <c r="B358" s="292"/>
      <c r="C358" s="279"/>
      <c r="D358" s="279"/>
      <c r="E358" s="279"/>
      <c r="F358" s="153" t="s">
        <v>432</v>
      </c>
      <c r="G358" s="153" t="s">
        <v>411</v>
      </c>
      <c r="H358" s="282"/>
      <c r="I358" s="156">
        <v>1</v>
      </c>
      <c r="K358" s="153">
        <f t="shared" si="11"/>
        <v>1</v>
      </c>
    </row>
    <row r="359" spans="1:11" x14ac:dyDescent="0.25">
      <c r="A359" s="289"/>
      <c r="B359" s="292"/>
      <c r="C359" s="279"/>
      <c r="D359" s="279"/>
      <c r="E359" s="279"/>
      <c r="F359" s="153" t="s">
        <v>532</v>
      </c>
      <c r="G359" s="153" t="s">
        <v>470</v>
      </c>
      <c r="H359" s="282"/>
      <c r="I359" s="156">
        <v>1</v>
      </c>
      <c r="K359" s="153">
        <f t="shared" si="11"/>
        <v>1</v>
      </c>
    </row>
    <row r="360" spans="1:11" x14ac:dyDescent="0.25">
      <c r="A360" s="289"/>
      <c r="B360" s="292"/>
      <c r="C360" s="279"/>
      <c r="D360" s="279"/>
      <c r="E360" s="279"/>
      <c r="F360" s="153" t="s">
        <v>416</v>
      </c>
      <c r="G360" s="153" t="s">
        <v>411</v>
      </c>
      <c r="H360" s="282"/>
      <c r="I360" s="156">
        <v>1</v>
      </c>
      <c r="K360" s="153">
        <f t="shared" si="11"/>
        <v>1</v>
      </c>
    </row>
    <row r="361" spans="1:11" x14ac:dyDescent="0.25">
      <c r="A361" s="289"/>
      <c r="B361" s="292"/>
      <c r="C361" s="279"/>
      <c r="D361" s="279"/>
      <c r="E361" s="279"/>
      <c r="F361" s="153" t="s">
        <v>437</v>
      </c>
      <c r="G361" s="153" t="s">
        <v>411</v>
      </c>
      <c r="H361" s="282"/>
      <c r="I361" s="156">
        <v>1</v>
      </c>
      <c r="K361" s="153">
        <f t="shared" si="11"/>
        <v>1</v>
      </c>
    </row>
    <row r="362" spans="1:11" ht="15.75" thickBot="1" x14ac:dyDescent="0.3">
      <c r="A362" s="289"/>
      <c r="B362" s="292"/>
      <c r="C362" s="279"/>
      <c r="D362" s="280"/>
      <c r="E362" s="280"/>
      <c r="F362" s="157" t="s">
        <v>439</v>
      </c>
      <c r="G362" s="157" t="s">
        <v>414</v>
      </c>
      <c r="H362" s="283"/>
      <c r="I362" s="158">
        <v>1</v>
      </c>
      <c r="K362" s="153">
        <f t="shared" si="11"/>
        <v>1</v>
      </c>
    </row>
    <row r="363" spans="1:11" x14ac:dyDescent="0.25">
      <c r="A363" s="289"/>
      <c r="B363" s="292"/>
      <c r="C363" s="279"/>
      <c r="D363" s="278" t="s">
        <v>533</v>
      </c>
      <c r="E363" s="278" t="s">
        <v>153</v>
      </c>
      <c r="F363" s="154"/>
      <c r="G363" s="154"/>
      <c r="H363" s="281" t="s">
        <v>165</v>
      </c>
      <c r="I363" s="159"/>
    </row>
    <row r="364" spans="1:11" x14ac:dyDescent="0.25">
      <c r="A364" s="289"/>
      <c r="B364" s="292"/>
      <c r="C364" s="279"/>
      <c r="D364" s="279"/>
      <c r="E364" s="279"/>
      <c r="F364" s="168" t="s">
        <v>412</v>
      </c>
      <c r="G364" s="168" t="s">
        <v>411</v>
      </c>
      <c r="H364" s="282"/>
      <c r="I364" s="156">
        <v>11</v>
      </c>
      <c r="J364" s="175">
        <f>+(100*I364)/(I364+I365+I366+I367)</f>
        <v>32.352941176470587</v>
      </c>
    </row>
    <row r="365" spans="1:11" x14ac:dyDescent="0.25">
      <c r="A365" s="289"/>
      <c r="B365" s="292"/>
      <c r="C365" s="279"/>
      <c r="D365" s="279"/>
      <c r="E365" s="279"/>
      <c r="F365" s="168" t="s">
        <v>535</v>
      </c>
      <c r="G365" s="168" t="s">
        <v>411</v>
      </c>
      <c r="H365" s="282"/>
      <c r="I365" s="156">
        <v>10</v>
      </c>
      <c r="J365" s="175">
        <f>+(100*I365)/(I365+I364+I366+I367)</f>
        <v>29.411764705882351</v>
      </c>
    </row>
    <row r="366" spans="1:11" x14ac:dyDescent="0.25">
      <c r="A366" s="289"/>
      <c r="B366" s="292"/>
      <c r="C366" s="279"/>
      <c r="D366" s="279"/>
      <c r="E366" s="279"/>
      <c r="F366" s="168" t="s">
        <v>536</v>
      </c>
      <c r="G366" s="168" t="s">
        <v>411</v>
      </c>
      <c r="H366" s="282"/>
      <c r="I366" s="156">
        <v>10</v>
      </c>
      <c r="J366" s="175">
        <f>+(100*I366)/(I366+I364+I365+I367)</f>
        <v>29.411764705882351</v>
      </c>
    </row>
    <row r="367" spans="1:11" x14ac:dyDescent="0.25">
      <c r="A367" s="289"/>
      <c r="B367" s="292"/>
      <c r="C367" s="279"/>
      <c r="D367" s="279"/>
      <c r="E367" s="279"/>
      <c r="F367" s="168" t="s">
        <v>413</v>
      </c>
      <c r="G367" s="168" t="s">
        <v>411</v>
      </c>
      <c r="H367" s="282"/>
      <c r="I367" s="156">
        <v>3</v>
      </c>
      <c r="J367" s="175">
        <f>+(100*I367)/(I367+I365+I366+I364)</f>
        <v>8.8235294117647065</v>
      </c>
    </row>
    <row r="368" spans="1:11" x14ac:dyDescent="0.25">
      <c r="A368" s="289"/>
      <c r="B368" s="292"/>
      <c r="C368" s="279"/>
      <c r="D368" s="279"/>
      <c r="E368" s="279"/>
      <c r="F368" s="153" t="s">
        <v>436</v>
      </c>
      <c r="G368" s="153" t="s">
        <v>411</v>
      </c>
      <c r="H368" s="282"/>
      <c r="I368" s="156">
        <v>2</v>
      </c>
      <c r="K368" s="153">
        <f t="shared" ref="K368:K385" si="12">I368</f>
        <v>2</v>
      </c>
    </row>
    <row r="369" spans="1:11" x14ac:dyDescent="0.25">
      <c r="A369" s="289"/>
      <c r="B369" s="292"/>
      <c r="C369" s="279"/>
      <c r="D369" s="279"/>
      <c r="E369" s="279"/>
      <c r="F369" s="153" t="s">
        <v>439</v>
      </c>
      <c r="G369" s="153" t="s">
        <v>411</v>
      </c>
      <c r="H369" s="282"/>
      <c r="I369" s="156">
        <v>2</v>
      </c>
      <c r="K369" s="153">
        <f t="shared" si="12"/>
        <v>2</v>
      </c>
    </row>
    <row r="370" spans="1:11" x14ac:dyDescent="0.25">
      <c r="A370" s="289"/>
      <c r="B370" s="292"/>
      <c r="C370" s="279"/>
      <c r="D370" s="279"/>
      <c r="E370" s="279"/>
      <c r="F370" s="153" t="s">
        <v>481</v>
      </c>
      <c r="G370" s="153" t="s">
        <v>411</v>
      </c>
      <c r="H370" s="282"/>
      <c r="I370" s="156">
        <v>2</v>
      </c>
      <c r="K370" s="153">
        <f t="shared" si="12"/>
        <v>2</v>
      </c>
    </row>
    <row r="371" spans="1:11" x14ac:dyDescent="0.25">
      <c r="A371" s="289"/>
      <c r="B371" s="292"/>
      <c r="C371" s="279"/>
      <c r="D371" s="279"/>
      <c r="E371" s="279"/>
      <c r="F371" s="153" t="s">
        <v>534</v>
      </c>
      <c r="G371" s="153" t="s">
        <v>411</v>
      </c>
      <c r="H371" s="282"/>
      <c r="I371" s="156">
        <v>1</v>
      </c>
      <c r="K371" s="153">
        <f t="shared" si="12"/>
        <v>1</v>
      </c>
    </row>
    <row r="372" spans="1:11" x14ac:dyDescent="0.25">
      <c r="A372" s="289"/>
      <c r="B372" s="292"/>
      <c r="C372" s="279"/>
      <c r="D372" s="279"/>
      <c r="E372" s="279"/>
      <c r="F372" s="153" t="s">
        <v>510</v>
      </c>
      <c r="G372" s="153" t="s">
        <v>414</v>
      </c>
      <c r="H372" s="282"/>
      <c r="I372" s="156">
        <v>1</v>
      </c>
      <c r="K372" s="153">
        <f t="shared" si="12"/>
        <v>1</v>
      </c>
    </row>
    <row r="373" spans="1:11" x14ac:dyDescent="0.25">
      <c r="A373" s="289"/>
      <c r="B373" s="292"/>
      <c r="C373" s="279"/>
      <c r="D373" s="279"/>
      <c r="E373" s="279"/>
      <c r="F373" s="153" t="s">
        <v>433</v>
      </c>
      <c r="G373" s="153" t="s">
        <v>411</v>
      </c>
      <c r="H373" s="282"/>
      <c r="I373" s="156">
        <v>1</v>
      </c>
      <c r="K373" s="153">
        <f t="shared" si="12"/>
        <v>1</v>
      </c>
    </row>
    <row r="374" spans="1:11" x14ac:dyDescent="0.25">
      <c r="A374" s="289"/>
      <c r="B374" s="292"/>
      <c r="C374" s="279"/>
      <c r="D374" s="279"/>
      <c r="E374" s="279"/>
      <c r="F374" s="153" t="s">
        <v>435</v>
      </c>
      <c r="G374" s="153" t="s">
        <v>447</v>
      </c>
      <c r="H374" s="282"/>
      <c r="I374" s="156">
        <v>1</v>
      </c>
      <c r="K374" s="153">
        <f t="shared" si="12"/>
        <v>1</v>
      </c>
    </row>
    <row r="375" spans="1:11" x14ac:dyDescent="0.25">
      <c r="A375" s="289"/>
      <c r="B375" s="292"/>
      <c r="C375" s="279"/>
      <c r="D375" s="279"/>
      <c r="E375" s="279"/>
      <c r="F375" s="153" t="s">
        <v>435</v>
      </c>
      <c r="G375" s="153" t="s">
        <v>411</v>
      </c>
      <c r="H375" s="282"/>
      <c r="I375" s="156">
        <v>1</v>
      </c>
      <c r="K375" s="153">
        <f t="shared" si="12"/>
        <v>1</v>
      </c>
    </row>
    <row r="376" spans="1:11" x14ac:dyDescent="0.25">
      <c r="A376" s="289"/>
      <c r="B376" s="292"/>
      <c r="C376" s="279"/>
      <c r="D376" s="279"/>
      <c r="E376" s="279"/>
      <c r="F376" s="153" t="s">
        <v>435</v>
      </c>
      <c r="G376" s="153" t="s">
        <v>414</v>
      </c>
      <c r="H376" s="282"/>
      <c r="I376" s="156">
        <v>1</v>
      </c>
      <c r="K376" s="153">
        <f t="shared" si="12"/>
        <v>1</v>
      </c>
    </row>
    <row r="377" spans="1:11" x14ac:dyDescent="0.25">
      <c r="A377" s="289"/>
      <c r="B377" s="292"/>
      <c r="C377" s="279"/>
      <c r="D377" s="279"/>
      <c r="E377" s="279"/>
      <c r="F377" s="153" t="s">
        <v>436</v>
      </c>
      <c r="G377" s="153" t="s">
        <v>442</v>
      </c>
      <c r="H377" s="282"/>
      <c r="I377" s="156">
        <v>1</v>
      </c>
      <c r="K377" s="153">
        <f t="shared" si="12"/>
        <v>1</v>
      </c>
    </row>
    <row r="378" spans="1:11" x14ac:dyDescent="0.25">
      <c r="A378" s="289"/>
      <c r="B378" s="292"/>
      <c r="C378" s="279"/>
      <c r="D378" s="279"/>
      <c r="E378" s="279"/>
      <c r="F378" s="153" t="s">
        <v>537</v>
      </c>
      <c r="G378" s="153" t="s">
        <v>414</v>
      </c>
      <c r="H378" s="282"/>
      <c r="I378" s="156">
        <v>1</v>
      </c>
      <c r="K378" s="153">
        <f t="shared" si="12"/>
        <v>1</v>
      </c>
    </row>
    <row r="379" spans="1:11" x14ac:dyDescent="0.25">
      <c r="A379" s="289"/>
      <c r="B379" s="292"/>
      <c r="C379" s="279"/>
      <c r="D379" s="279"/>
      <c r="E379" s="279"/>
      <c r="F379" s="153" t="s">
        <v>413</v>
      </c>
      <c r="G379" s="153" t="s">
        <v>415</v>
      </c>
      <c r="H379" s="282"/>
      <c r="I379" s="156">
        <v>1</v>
      </c>
      <c r="K379" s="153">
        <f t="shared" si="12"/>
        <v>1</v>
      </c>
    </row>
    <row r="380" spans="1:11" x14ac:dyDescent="0.25">
      <c r="A380" s="289"/>
      <c r="B380" s="292"/>
      <c r="C380" s="279"/>
      <c r="D380" s="279"/>
      <c r="E380" s="279"/>
      <c r="F380" s="153" t="s">
        <v>416</v>
      </c>
      <c r="G380" s="153" t="s">
        <v>411</v>
      </c>
      <c r="H380" s="282"/>
      <c r="I380" s="156">
        <v>1</v>
      </c>
      <c r="K380" s="153">
        <f t="shared" si="12"/>
        <v>1</v>
      </c>
    </row>
    <row r="381" spans="1:11" x14ac:dyDescent="0.25">
      <c r="A381" s="289"/>
      <c r="B381" s="292"/>
      <c r="C381" s="279"/>
      <c r="D381" s="279"/>
      <c r="E381" s="279"/>
      <c r="F381" s="153" t="s">
        <v>437</v>
      </c>
      <c r="G381" s="153" t="s">
        <v>414</v>
      </c>
      <c r="H381" s="282"/>
      <c r="I381" s="156">
        <v>1</v>
      </c>
      <c r="K381" s="153">
        <f t="shared" si="12"/>
        <v>1</v>
      </c>
    </row>
    <row r="382" spans="1:11" x14ac:dyDescent="0.25">
      <c r="A382" s="289"/>
      <c r="B382" s="292"/>
      <c r="C382" s="279"/>
      <c r="D382" s="279"/>
      <c r="E382" s="279"/>
      <c r="F382" s="153" t="s">
        <v>438</v>
      </c>
      <c r="G382" s="153" t="s">
        <v>411</v>
      </c>
      <c r="H382" s="282"/>
      <c r="I382" s="156">
        <v>1</v>
      </c>
      <c r="K382" s="153">
        <f t="shared" si="12"/>
        <v>1</v>
      </c>
    </row>
    <row r="383" spans="1:11" x14ac:dyDescent="0.25">
      <c r="A383" s="289"/>
      <c r="B383" s="292"/>
      <c r="C383" s="279"/>
      <c r="D383" s="279"/>
      <c r="E383" s="279"/>
      <c r="F383" s="153" t="s">
        <v>538</v>
      </c>
      <c r="G383" s="153" t="s">
        <v>411</v>
      </c>
      <c r="H383" s="282"/>
      <c r="I383" s="156">
        <v>1</v>
      </c>
      <c r="K383" s="153">
        <f t="shared" si="12"/>
        <v>1</v>
      </c>
    </row>
    <row r="384" spans="1:11" x14ac:dyDescent="0.25">
      <c r="A384" s="289"/>
      <c r="B384" s="292"/>
      <c r="C384" s="279"/>
      <c r="D384" s="279"/>
      <c r="E384" s="279"/>
      <c r="F384" s="153" t="s">
        <v>420</v>
      </c>
      <c r="G384" s="153" t="s">
        <v>486</v>
      </c>
      <c r="H384" s="282"/>
      <c r="I384" s="156">
        <v>1</v>
      </c>
      <c r="K384" s="153">
        <f t="shared" si="12"/>
        <v>1</v>
      </c>
    </row>
    <row r="385" spans="1:11" ht="15.75" thickBot="1" x14ac:dyDescent="0.3">
      <c r="A385" s="289"/>
      <c r="B385" s="292"/>
      <c r="C385" s="280"/>
      <c r="D385" s="280"/>
      <c r="E385" s="280"/>
      <c r="F385" s="157" t="s">
        <v>420</v>
      </c>
      <c r="G385" s="157" t="s">
        <v>411</v>
      </c>
      <c r="H385" s="283"/>
      <c r="I385" s="158">
        <v>1</v>
      </c>
      <c r="K385" s="153">
        <f t="shared" si="12"/>
        <v>1</v>
      </c>
    </row>
    <row r="386" spans="1:11" x14ac:dyDescent="0.25">
      <c r="A386" s="289"/>
      <c r="B386" s="292"/>
      <c r="C386" s="281" t="s">
        <v>526</v>
      </c>
      <c r="D386" s="278" t="s">
        <v>119</v>
      </c>
      <c r="E386" s="278" t="s">
        <v>387</v>
      </c>
      <c r="F386" s="154"/>
      <c r="G386" s="154"/>
      <c r="H386" s="281" t="s">
        <v>170</v>
      </c>
      <c r="I386" s="159"/>
    </row>
    <row r="387" spans="1:11" x14ac:dyDescent="0.25">
      <c r="A387" s="289"/>
      <c r="B387" s="292"/>
      <c r="C387" s="282"/>
      <c r="D387" s="279"/>
      <c r="E387" s="279"/>
      <c r="F387" s="168" t="s">
        <v>512</v>
      </c>
      <c r="G387" s="168" t="s">
        <v>411</v>
      </c>
      <c r="H387" s="282"/>
      <c r="I387" s="156">
        <v>23</v>
      </c>
      <c r="J387" s="175">
        <f>+(100*I387)/(I387+I388+I389+I390)</f>
        <v>46</v>
      </c>
    </row>
    <row r="388" spans="1:11" x14ac:dyDescent="0.25">
      <c r="A388" s="289"/>
      <c r="B388" s="292"/>
      <c r="C388" s="282"/>
      <c r="D388" s="279"/>
      <c r="E388" s="279"/>
      <c r="F388" s="168" t="s">
        <v>499</v>
      </c>
      <c r="G388" s="168" t="s">
        <v>411</v>
      </c>
      <c r="H388" s="282"/>
      <c r="I388" s="156">
        <v>13</v>
      </c>
      <c r="J388" s="175">
        <f>+(100*I388)/(I388+I387+I389+I390)</f>
        <v>26</v>
      </c>
    </row>
    <row r="389" spans="1:11" x14ac:dyDescent="0.25">
      <c r="A389" s="289"/>
      <c r="B389" s="292"/>
      <c r="C389" s="282"/>
      <c r="D389" s="279"/>
      <c r="E389" s="279"/>
      <c r="F389" s="168" t="s">
        <v>512</v>
      </c>
      <c r="G389" s="168" t="s">
        <v>539</v>
      </c>
      <c r="H389" s="282"/>
      <c r="I389" s="156">
        <v>9</v>
      </c>
      <c r="J389" s="175">
        <f>+(100*I389)/(I389+I387+I388+I390)</f>
        <v>18</v>
      </c>
    </row>
    <row r="390" spans="1:11" x14ac:dyDescent="0.25">
      <c r="A390" s="289"/>
      <c r="B390" s="292"/>
      <c r="C390" s="282"/>
      <c r="D390" s="279"/>
      <c r="E390" s="279"/>
      <c r="F390" s="168" t="s">
        <v>479</v>
      </c>
      <c r="G390" s="168" t="s">
        <v>411</v>
      </c>
      <c r="H390" s="282"/>
      <c r="I390" s="156">
        <v>5</v>
      </c>
      <c r="J390" s="175">
        <f>+(100*I390)/(I390+I388+I389+I387)</f>
        <v>10</v>
      </c>
    </row>
    <row r="391" spans="1:11" x14ac:dyDescent="0.25">
      <c r="A391" s="289"/>
      <c r="B391" s="292"/>
      <c r="C391" s="282"/>
      <c r="D391" s="279"/>
      <c r="E391" s="279"/>
      <c r="F391" s="153" t="s">
        <v>412</v>
      </c>
      <c r="G391" s="153" t="s">
        <v>411</v>
      </c>
      <c r="H391" s="282"/>
      <c r="I391" s="156">
        <v>3</v>
      </c>
      <c r="K391" s="153">
        <f>I391</f>
        <v>3</v>
      </c>
    </row>
    <row r="392" spans="1:11" x14ac:dyDescent="0.25">
      <c r="A392" s="289"/>
      <c r="B392" s="292"/>
      <c r="C392" s="282"/>
      <c r="D392" s="279"/>
      <c r="E392" s="279"/>
      <c r="F392" s="153" t="s">
        <v>433</v>
      </c>
      <c r="G392" s="153" t="s">
        <v>411</v>
      </c>
      <c r="H392" s="282"/>
      <c r="I392" s="156">
        <v>2</v>
      </c>
      <c r="K392" s="153">
        <f>I392</f>
        <v>2</v>
      </c>
    </row>
    <row r="393" spans="1:11" x14ac:dyDescent="0.25">
      <c r="A393" s="289"/>
      <c r="B393" s="292"/>
      <c r="C393" s="282"/>
      <c r="D393" s="279"/>
      <c r="E393" s="279"/>
      <c r="F393" s="153" t="s">
        <v>416</v>
      </c>
      <c r="G393" s="153" t="s">
        <v>411</v>
      </c>
      <c r="H393" s="282"/>
      <c r="I393" s="156">
        <v>2</v>
      </c>
      <c r="K393" s="153">
        <f>I393</f>
        <v>2</v>
      </c>
    </row>
    <row r="394" spans="1:11" x14ac:dyDescent="0.25">
      <c r="A394" s="289"/>
      <c r="B394" s="292"/>
      <c r="C394" s="282"/>
      <c r="D394" s="279"/>
      <c r="E394" s="279"/>
      <c r="F394" s="153" t="s">
        <v>451</v>
      </c>
      <c r="G394" s="153" t="s">
        <v>414</v>
      </c>
      <c r="H394" s="282"/>
      <c r="I394" s="156">
        <v>1</v>
      </c>
      <c r="K394" s="153">
        <f>I394</f>
        <v>1</v>
      </c>
    </row>
    <row r="395" spans="1:11" ht="15.75" thickBot="1" x14ac:dyDescent="0.3">
      <c r="A395" s="289"/>
      <c r="B395" s="292"/>
      <c r="C395" s="282"/>
      <c r="D395" s="280"/>
      <c r="E395" s="280"/>
      <c r="F395" s="157" t="s">
        <v>413</v>
      </c>
      <c r="G395" s="157" t="s">
        <v>411</v>
      </c>
      <c r="H395" s="283"/>
      <c r="I395" s="158">
        <v>1</v>
      </c>
      <c r="K395" s="153">
        <f>I395</f>
        <v>1</v>
      </c>
    </row>
    <row r="396" spans="1:11" x14ac:dyDescent="0.25">
      <c r="A396" s="289"/>
      <c r="B396" s="292"/>
      <c r="C396" s="282"/>
      <c r="D396" s="278" t="s">
        <v>125</v>
      </c>
      <c r="E396" s="278" t="s">
        <v>557</v>
      </c>
      <c r="F396" s="154"/>
      <c r="G396" s="154"/>
      <c r="H396" s="281" t="s">
        <v>174</v>
      </c>
      <c r="I396" s="159"/>
    </row>
    <row r="397" spans="1:11" x14ac:dyDescent="0.25">
      <c r="A397" s="289"/>
      <c r="B397" s="292"/>
      <c r="C397" s="282"/>
      <c r="D397" s="279"/>
      <c r="E397" s="279"/>
      <c r="F397" s="168" t="s">
        <v>458</v>
      </c>
      <c r="G397" s="168" t="s">
        <v>411</v>
      </c>
      <c r="H397" s="282"/>
      <c r="I397" s="156">
        <v>122</v>
      </c>
      <c r="J397" s="175">
        <f>+(100*I397)/(I397+I398+I399+I400)</f>
        <v>63.541666666666664</v>
      </c>
    </row>
    <row r="398" spans="1:11" x14ac:dyDescent="0.25">
      <c r="A398" s="289"/>
      <c r="B398" s="292"/>
      <c r="C398" s="282"/>
      <c r="D398" s="279"/>
      <c r="E398" s="279"/>
      <c r="F398" s="168" t="s">
        <v>420</v>
      </c>
      <c r="G398" s="168" t="s">
        <v>411</v>
      </c>
      <c r="H398" s="282"/>
      <c r="I398" s="156">
        <v>40</v>
      </c>
      <c r="J398" s="175">
        <f>+(100*I398)/(I398+I397+I399+I400)</f>
        <v>20.833333333333332</v>
      </c>
    </row>
    <row r="399" spans="1:11" x14ac:dyDescent="0.25">
      <c r="A399" s="289"/>
      <c r="B399" s="292"/>
      <c r="C399" s="282"/>
      <c r="D399" s="279"/>
      <c r="E399" s="279"/>
      <c r="F399" s="168" t="s">
        <v>421</v>
      </c>
      <c r="G399" s="168" t="s">
        <v>442</v>
      </c>
      <c r="H399" s="282"/>
      <c r="I399" s="156">
        <v>17</v>
      </c>
      <c r="J399" s="175">
        <f>+(100*I399)/(I399+I397+I398+I400)</f>
        <v>8.8541666666666661</v>
      </c>
    </row>
    <row r="400" spans="1:11" x14ac:dyDescent="0.25">
      <c r="A400" s="289"/>
      <c r="B400" s="292"/>
      <c r="C400" s="282"/>
      <c r="D400" s="279"/>
      <c r="E400" s="279"/>
      <c r="F400" s="168" t="s">
        <v>481</v>
      </c>
      <c r="G400" s="168" t="s">
        <v>411</v>
      </c>
      <c r="H400" s="282"/>
      <c r="I400" s="156">
        <v>13</v>
      </c>
      <c r="J400" s="175">
        <f>+(100*I400)/(I400+I398+I399+I397)</f>
        <v>6.770833333333333</v>
      </c>
    </row>
    <row r="401" spans="1:11" x14ac:dyDescent="0.25">
      <c r="A401" s="289"/>
      <c r="B401" s="292"/>
      <c r="C401" s="282"/>
      <c r="D401" s="279"/>
      <c r="E401" s="279"/>
      <c r="F401" s="153" t="s">
        <v>437</v>
      </c>
      <c r="G401" s="153" t="s">
        <v>414</v>
      </c>
      <c r="H401" s="282"/>
      <c r="I401" s="156">
        <v>2</v>
      </c>
      <c r="K401" s="153">
        <f t="shared" ref="K401:K409" si="13">I401</f>
        <v>2</v>
      </c>
    </row>
    <row r="402" spans="1:11" x14ac:dyDescent="0.25">
      <c r="A402" s="289"/>
      <c r="B402" s="292"/>
      <c r="C402" s="282"/>
      <c r="D402" s="279"/>
      <c r="E402" s="279"/>
      <c r="F402" s="153" t="s">
        <v>441</v>
      </c>
      <c r="G402" s="153" t="s">
        <v>411</v>
      </c>
      <c r="H402" s="282"/>
      <c r="I402" s="156">
        <v>1</v>
      </c>
      <c r="K402" s="153">
        <f t="shared" si="13"/>
        <v>1</v>
      </c>
    </row>
    <row r="403" spans="1:11" x14ac:dyDescent="0.25">
      <c r="A403" s="289"/>
      <c r="B403" s="292"/>
      <c r="C403" s="282"/>
      <c r="D403" s="279"/>
      <c r="E403" s="279"/>
      <c r="F403" s="153" t="s">
        <v>540</v>
      </c>
      <c r="G403" s="153" t="s">
        <v>445</v>
      </c>
      <c r="H403" s="282"/>
      <c r="I403" s="156">
        <v>1</v>
      </c>
      <c r="K403" s="153">
        <f t="shared" si="13"/>
        <v>1</v>
      </c>
    </row>
    <row r="404" spans="1:11" x14ac:dyDescent="0.25">
      <c r="A404" s="289"/>
      <c r="B404" s="292"/>
      <c r="C404" s="282"/>
      <c r="D404" s="279"/>
      <c r="E404" s="279"/>
      <c r="F404" s="153" t="s">
        <v>451</v>
      </c>
      <c r="G404" s="153" t="s">
        <v>414</v>
      </c>
      <c r="H404" s="282"/>
      <c r="I404" s="156">
        <v>1</v>
      </c>
      <c r="K404" s="153">
        <f t="shared" si="13"/>
        <v>1</v>
      </c>
    </row>
    <row r="405" spans="1:11" x14ac:dyDescent="0.25">
      <c r="A405" s="289"/>
      <c r="B405" s="292"/>
      <c r="C405" s="282"/>
      <c r="D405" s="279"/>
      <c r="E405" s="279"/>
      <c r="F405" s="153" t="s">
        <v>504</v>
      </c>
      <c r="G405" s="153" t="s">
        <v>414</v>
      </c>
      <c r="H405" s="282"/>
      <c r="I405" s="156">
        <v>1</v>
      </c>
      <c r="K405" s="153">
        <f t="shared" si="13"/>
        <v>1</v>
      </c>
    </row>
    <row r="406" spans="1:11" x14ac:dyDescent="0.25">
      <c r="A406" s="289"/>
      <c r="B406" s="292"/>
      <c r="C406" s="282"/>
      <c r="D406" s="279"/>
      <c r="E406" s="279"/>
      <c r="F406" s="153" t="s">
        <v>433</v>
      </c>
      <c r="G406" s="153" t="s">
        <v>411</v>
      </c>
      <c r="H406" s="282"/>
      <c r="I406" s="156">
        <v>1</v>
      </c>
      <c r="K406" s="153">
        <f t="shared" si="13"/>
        <v>1</v>
      </c>
    </row>
    <row r="407" spans="1:11" x14ac:dyDescent="0.25">
      <c r="A407" s="289"/>
      <c r="B407" s="292"/>
      <c r="C407" s="282"/>
      <c r="D407" s="279"/>
      <c r="E407" s="279"/>
      <c r="F407" s="153" t="s">
        <v>434</v>
      </c>
      <c r="G407" s="153" t="s">
        <v>411</v>
      </c>
      <c r="H407" s="282"/>
      <c r="I407" s="156">
        <v>1</v>
      </c>
      <c r="K407" s="153">
        <f t="shared" si="13"/>
        <v>1</v>
      </c>
    </row>
    <row r="408" spans="1:11" x14ac:dyDescent="0.25">
      <c r="A408" s="289"/>
      <c r="B408" s="292"/>
      <c r="C408" s="282"/>
      <c r="D408" s="279"/>
      <c r="E408" s="279"/>
      <c r="F408" s="153" t="s">
        <v>418</v>
      </c>
      <c r="G408" s="153" t="s">
        <v>493</v>
      </c>
      <c r="H408" s="282"/>
      <c r="I408" s="156">
        <v>1</v>
      </c>
      <c r="K408" s="153">
        <f t="shared" si="13"/>
        <v>1</v>
      </c>
    </row>
    <row r="409" spans="1:11" ht="15.75" thickBot="1" x14ac:dyDescent="0.3">
      <c r="A409" s="289"/>
      <c r="B409" s="292"/>
      <c r="C409" s="283"/>
      <c r="D409" s="280"/>
      <c r="E409" s="280"/>
      <c r="F409" s="157" t="s">
        <v>480</v>
      </c>
      <c r="G409" s="157" t="s">
        <v>414</v>
      </c>
      <c r="H409" s="283"/>
      <c r="I409" s="158">
        <v>1</v>
      </c>
      <c r="K409" s="153">
        <f t="shared" si="13"/>
        <v>1</v>
      </c>
    </row>
    <row r="410" spans="1:11" x14ac:dyDescent="0.25">
      <c r="A410" s="289"/>
      <c r="B410" s="292"/>
      <c r="C410" s="281" t="s">
        <v>142</v>
      </c>
      <c r="D410" s="281" t="s">
        <v>134</v>
      </c>
      <c r="E410" s="278" t="s">
        <v>391</v>
      </c>
      <c r="F410" s="154"/>
      <c r="G410" s="154"/>
      <c r="H410" s="281" t="s">
        <v>181</v>
      </c>
      <c r="I410" s="159"/>
    </row>
    <row r="411" spans="1:11" x14ac:dyDescent="0.25">
      <c r="A411" s="289"/>
      <c r="B411" s="292"/>
      <c r="C411" s="282"/>
      <c r="D411" s="282"/>
      <c r="E411" s="279"/>
      <c r="F411" s="168" t="s">
        <v>531</v>
      </c>
      <c r="G411" s="168" t="s">
        <v>442</v>
      </c>
      <c r="H411" s="282"/>
      <c r="I411" s="156">
        <v>5</v>
      </c>
      <c r="J411" s="175">
        <f>+(100*I411)/(I411+I412+I413)</f>
        <v>45.454545454545453</v>
      </c>
    </row>
    <row r="412" spans="1:11" x14ac:dyDescent="0.25">
      <c r="A412" s="289"/>
      <c r="B412" s="292"/>
      <c r="C412" s="282"/>
      <c r="D412" s="282"/>
      <c r="E412" s="279"/>
      <c r="F412" s="168" t="s">
        <v>541</v>
      </c>
      <c r="G412" s="168" t="s">
        <v>414</v>
      </c>
      <c r="H412" s="282"/>
      <c r="I412" s="156">
        <v>3</v>
      </c>
      <c r="J412" s="175">
        <f>+(100*I412)/(I412+I411+I413)</f>
        <v>27.272727272727273</v>
      </c>
    </row>
    <row r="413" spans="1:11" x14ac:dyDescent="0.25">
      <c r="A413" s="289"/>
      <c r="B413" s="292"/>
      <c r="C413" s="282"/>
      <c r="D413" s="282"/>
      <c r="E413" s="279"/>
      <c r="F413" s="168" t="s">
        <v>440</v>
      </c>
      <c r="G413" s="168" t="s">
        <v>411</v>
      </c>
      <c r="H413" s="282"/>
      <c r="I413" s="156">
        <v>3</v>
      </c>
      <c r="J413" s="175">
        <f>+(100*I413)/(I413+I411+I412)</f>
        <v>27.272727272727273</v>
      </c>
    </row>
    <row r="414" spans="1:11" x14ac:dyDescent="0.25">
      <c r="A414" s="289"/>
      <c r="B414" s="292"/>
      <c r="C414" s="282"/>
      <c r="D414" s="282"/>
      <c r="E414" s="279"/>
      <c r="F414" s="153" t="s">
        <v>433</v>
      </c>
      <c r="G414" s="153" t="s">
        <v>411</v>
      </c>
      <c r="H414" s="282"/>
      <c r="I414" s="156">
        <v>2</v>
      </c>
      <c r="K414" s="153">
        <f t="shared" ref="K414:K420" si="14">I414</f>
        <v>2</v>
      </c>
    </row>
    <row r="415" spans="1:11" x14ac:dyDescent="0.25">
      <c r="A415" s="289"/>
      <c r="B415" s="292"/>
      <c r="C415" s="282"/>
      <c r="D415" s="282"/>
      <c r="E415" s="279"/>
      <c r="F415" s="153" t="s">
        <v>458</v>
      </c>
      <c r="G415" s="153" t="s">
        <v>411</v>
      </c>
      <c r="H415" s="282"/>
      <c r="I415" s="156">
        <v>1</v>
      </c>
      <c r="K415" s="153">
        <f t="shared" si="14"/>
        <v>1</v>
      </c>
    </row>
    <row r="416" spans="1:11" x14ac:dyDescent="0.25">
      <c r="A416" s="289"/>
      <c r="B416" s="292"/>
      <c r="C416" s="282"/>
      <c r="D416" s="282"/>
      <c r="E416" s="279"/>
      <c r="F416" s="153" t="s">
        <v>532</v>
      </c>
      <c r="G416" s="153" t="s">
        <v>411</v>
      </c>
      <c r="H416" s="282"/>
      <c r="I416" s="156">
        <v>1</v>
      </c>
      <c r="K416" s="153">
        <f t="shared" si="14"/>
        <v>1</v>
      </c>
    </row>
    <row r="417" spans="1:11" x14ac:dyDescent="0.25">
      <c r="A417" s="289"/>
      <c r="B417" s="292"/>
      <c r="C417" s="282"/>
      <c r="D417" s="282"/>
      <c r="E417" s="279"/>
      <c r="F417" s="153" t="s">
        <v>435</v>
      </c>
      <c r="G417" s="153" t="s">
        <v>411</v>
      </c>
      <c r="H417" s="282"/>
      <c r="I417" s="156">
        <v>1</v>
      </c>
      <c r="K417" s="153">
        <f t="shared" si="14"/>
        <v>1</v>
      </c>
    </row>
    <row r="418" spans="1:11" x14ac:dyDescent="0.25">
      <c r="A418" s="289"/>
      <c r="B418" s="292"/>
      <c r="C418" s="282"/>
      <c r="D418" s="282"/>
      <c r="E418" s="279"/>
      <c r="F418" s="153" t="s">
        <v>413</v>
      </c>
      <c r="G418" s="153" t="s">
        <v>414</v>
      </c>
      <c r="H418" s="282"/>
      <c r="I418" s="156">
        <v>1</v>
      </c>
      <c r="K418" s="153">
        <f t="shared" si="14"/>
        <v>1</v>
      </c>
    </row>
    <row r="419" spans="1:11" x14ac:dyDescent="0.25">
      <c r="A419" s="289"/>
      <c r="B419" s="292"/>
      <c r="C419" s="282"/>
      <c r="D419" s="282"/>
      <c r="E419" s="279"/>
      <c r="F419" s="153" t="s">
        <v>416</v>
      </c>
      <c r="G419" s="153" t="s">
        <v>411</v>
      </c>
      <c r="H419" s="282"/>
      <c r="I419" s="156">
        <v>1</v>
      </c>
      <c r="K419" s="153">
        <f t="shared" si="14"/>
        <v>1</v>
      </c>
    </row>
    <row r="420" spans="1:11" ht="15.75" thickBot="1" x14ac:dyDescent="0.3">
      <c r="A420" s="290"/>
      <c r="B420" s="293"/>
      <c r="C420" s="283"/>
      <c r="D420" s="283"/>
      <c r="E420" s="280"/>
      <c r="F420" s="157" t="s">
        <v>420</v>
      </c>
      <c r="G420" s="157" t="s">
        <v>411</v>
      </c>
      <c r="H420" s="283"/>
      <c r="I420" s="158">
        <v>1</v>
      </c>
      <c r="K420" s="153">
        <f t="shared" si="14"/>
        <v>1</v>
      </c>
    </row>
    <row r="421" spans="1:11" x14ac:dyDescent="0.25">
      <c r="A421" s="153" t="s">
        <v>542</v>
      </c>
      <c r="I421" s="164">
        <f>SUM(I2:I420)</f>
        <v>2911</v>
      </c>
      <c r="J421" s="164">
        <f>SUM(J2:J420)</f>
        <v>2200.0000000000009</v>
      </c>
      <c r="K421" s="164">
        <f>SUM(K2:K420)</f>
        <v>614</v>
      </c>
    </row>
  </sheetData>
  <mergeCells count="102">
    <mergeCell ref="H410:H420"/>
    <mergeCell ref="H268:H320"/>
    <mergeCell ref="H321:H324"/>
    <mergeCell ref="H325:H329"/>
    <mergeCell ref="H330:H334"/>
    <mergeCell ref="H335:H337"/>
    <mergeCell ref="H338:H341"/>
    <mergeCell ref="H342:H347"/>
    <mergeCell ref="H348:H362"/>
    <mergeCell ref="H363:H385"/>
    <mergeCell ref="E330:E334"/>
    <mergeCell ref="H59:H75"/>
    <mergeCell ref="H76:H84"/>
    <mergeCell ref="H85:H109"/>
    <mergeCell ref="H110:H142"/>
    <mergeCell ref="H143:H169"/>
    <mergeCell ref="H170:H174"/>
    <mergeCell ref="H175:H182"/>
    <mergeCell ref="H183:H186"/>
    <mergeCell ref="H187:H190"/>
    <mergeCell ref="H191:H214"/>
    <mergeCell ref="H215:H239"/>
    <mergeCell ref="H240:H267"/>
    <mergeCell ref="E187:E190"/>
    <mergeCell ref="E410:E420"/>
    <mergeCell ref="C321:C329"/>
    <mergeCell ref="C330:C337"/>
    <mergeCell ref="E335:E337"/>
    <mergeCell ref="E338:E341"/>
    <mergeCell ref="H2:H10"/>
    <mergeCell ref="H11:H23"/>
    <mergeCell ref="H24:H38"/>
    <mergeCell ref="H39:H41"/>
    <mergeCell ref="H42:H58"/>
    <mergeCell ref="H386:H395"/>
    <mergeCell ref="H396:H409"/>
    <mergeCell ref="E342:E347"/>
    <mergeCell ref="E348:E362"/>
    <mergeCell ref="E363:E385"/>
    <mergeCell ref="E396:E409"/>
    <mergeCell ref="E183:E186"/>
    <mergeCell ref="D386:D395"/>
    <mergeCell ref="E386:E395"/>
    <mergeCell ref="D348:D362"/>
    <mergeCell ref="D363:D385"/>
    <mergeCell ref="D321:D324"/>
    <mergeCell ref="D325:D329"/>
    <mergeCell ref="E325:E329"/>
    <mergeCell ref="E321:E324"/>
    <mergeCell ref="E215:E239"/>
    <mergeCell ref="E240:E267"/>
    <mergeCell ref="E268:E320"/>
    <mergeCell ref="E175:E182"/>
    <mergeCell ref="E39:E41"/>
    <mergeCell ref="E42:E58"/>
    <mergeCell ref="E143:E169"/>
    <mergeCell ref="E59:E75"/>
    <mergeCell ref="E85:E109"/>
    <mergeCell ref="E110:E142"/>
    <mergeCell ref="E2:E10"/>
    <mergeCell ref="D11:D23"/>
    <mergeCell ref="E11:E23"/>
    <mergeCell ref="D24:D38"/>
    <mergeCell ref="E76:E84"/>
    <mergeCell ref="D2:D10"/>
    <mergeCell ref="A2:A320"/>
    <mergeCell ref="D42:D169"/>
    <mergeCell ref="C39:C41"/>
    <mergeCell ref="C42:C169"/>
    <mergeCell ref="C170:C174"/>
    <mergeCell ref="D170:D174"/>
    <mergeCell ref="D215:D239"/>
    <mergeCell ref="D240:D267"/>
    <mergeCell ref="D268:D320"/>
    <mergeCell ref="E24:E38"/>
    <mergeCell ref="D39:D41"/>
    <mergeCell ref="E170:E174"/>
    <mergeCell ref="D175:D186"/>
    <mergeCell ref="D187:D190"/>
    <mergeCell ref="D191:D214"/>
    <mergeCell ref="E191:E214"/>
    <mergeCell ref="A321:A341"/>
    <mergeCell ref="A342:A420"/>
    <mergeCell ref="B342:B420"/>
    <mergeCell ref="B321:B341"/>
    <mergeCell ref="B2:B320"/>
    <mergeCell ref="C191:C267"/>
    <mergeCell ref="C268:C320"/>
    <mergeCell ref="C342:C385"/>
    <mergeCell ref="C2:C23"/>
    <mergeCell ref="C24:C38"/>
    <mergeCell ref="C175:C186"/>
    <mergeCell ref="C187:C190"/>
    <mergeCell ref="D330:D334"/>
    <mergeCell ref="C386:C409"/>
    <mergeCell ref="C410:C420"/>
    <mergeCell ref="D410:D420"/>
    <mergeCell ref="D335:D337"/>
    <mergeCell ref="D338:D341"/>
    <mergeCell ref="D342:D347"/>
    <mergeCell ref="C338:C341"/>
    <mergeCell ref="D396:D409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Leyenda v16</vt:lpstr>
      <vt:lpstr>Hoja1</vt:lpstr>
      <vt:lpstr>Hoja2</vt:lpstr>
      <vt:lpstr>Hoja3</vt:lpstr>
      <vt:lpstr>FO-GAG-PC05-02</vt:lpstr>
      <vt:lpstr>observaciones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Lalita Gonzalez</cp:lastModifiedBy>
  <cp:lastPrinted>2018-02-01T17:20:36Z</cp:lastPrinted>
  <dcterms:created xsi:type="dcterms:W3CDTF">2016-12-01T22:10:06Z</dcterms:created>
  <dcterms:modified xsi:type="dcterms:W3CDTF">2021-05-12T00:29:23Z</dcterms:modified>
</cp:coreProperties>
</file>