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XIMENA RUISEÑORA\Desktop\IGAC 2020\Planes y proyectos\Boton de Transparencia - Publicaciones\"/>
    </mc:Choice>
  </mc:AlternateContent>
  <xr:revisionPtr revIDLastSave="0" documentId="13_ncr:1_{B474A772-F90B-43CA-AF5E-58CEFF5E1553}" xr6:coauthVersionLast="45" xr6:coauthVersionMax="45" xr10:uidLastSave="{00000000-0000-0000-0000-000000000000}"/>
  <bookViews>
    <workbookView xWindow="-120" yWindow="-120" windowWidth="29040" windowHeight="15840" xr2:uid="{00000000-000D-0000-FFFF-FFFF00000000}"/>
  </bookViews>
  <sheets>
    <sheet name="Metas PND IGAC_2020" sheetId="1" r:id="rId1"/>
    <sheet name="Hoja1" sheetId="11" r:id="rId2"/>
    <sheet name="Cartografía" sheetId="2" state="hidden" r:id="rId3"/>
    <sheet name="Caracterización geográfica" sheetId="4" state="hidden" r:id="rId4"/>
    <sheet name="Área con catastro actualiz" sheetId="5" state="hidden" r:id="rId5"/>
    <sheet name="SINIC" sheetId="6" state="hidden" r:id="rId6"/>
    <sheet name="Gestores habili" sheetId="7" state="hidden" r:id="rId7"/>
    <sheet name="Geoservicios" sheetId="8" state="hidden" r:id="rId8"/>
    <sheet name="PDET Actuali" sheetId="10" state="hidden" r:id="rId9"/>
  </sheets>
  <definedNames>
    <definedName name="_xlnm._FilterDatabase" localSheetId="0" hidden="1">'Metas PND IGAC_2020'!$A$4:$BK$12</definedName>
  </definedNames>
  <calcPr calcId="181029"/>
</workbook>
</file>

<file path=xl/calcChain.xml><?xml version="1.0" encoding="utf-8"?>
<calcChain xmlns="http://schemas.openxmlformats.org/spreadsheetml/2006/main">
  <c r="AL12" i="1" l="1"/>
  <c r="AL10" i="1"/>
  <c r="AL11" i="1"/>
  <c r="AI12" i="1" l="1"/>
  <c r="AI10" i="1"/>
  <c r="AI9" i="1"/>
  <c r="AI8" i="1"/>
  <c r="AI7" i="1"/>
  <c r="AI6" i="1"/>
  <c r="AI5" i="1"/>
  <c r="AF11" i="1" l="1"/>
  <c r="AF12" i="1"/>
  <c r="AF9" i="1"/>
  <c r="AF7" i="1"/>
  <c r="AF5" i="1"/>
  <c r="AF6" i="1" l="1"/>
  <c r="AF10" i="1"/>
  <c r="AC6" i="1" l="1"/>
  <c r="AC7" i="1"/>
  <c r="AC8" i="1"/>
  <c r="AC9" i="1"/>
  <c r="AC10" i="1"/>
  <c r="AC11" i="1"/>
  <c r="AC12" i="1"/>
  <c r="AC5" i="1"/>
  <c r="J3" i="10" l="1"/>
  <c r="I3" i="8"/>
  <c r="J3" i="7"/>
  <c r="J3" i="6"/>
  <c r="J3" i="5"/>
  <c r="H3" i="4"/>
  <c r="J3" i="4" s="1"/>
  <c r="J3" i="2"/>
  <c r="Z12" i="1" l="1"/>
  <c r="W12" i="1"/>
  <c r="T12" i="1"/>
  <c r="Z10" i="1" l="1"/>
  <c r="Z11" i="1"/>
  <c r="W11" i="1"/>
  <c r="W10" i="1"/>
  <c r="W9" i="1"/>
  <c r="Z9" i="1"/>
  <c r="T9" i="1"/>
  <c r="Z8" i="1"/>
  <c r="W8" i="1"/>
  <c r="T8" i="1"/>
  <c r="W6" i="1"/>
  <c r="T6" i="1"/>
  <c r="T5" i="1"/>
  <c r="W5" i="1"/>
  <c r="Z7" i="1"/>
  <c r="W7" i="1"/>
  <c r="T7" i="1"/>
  <c r="Z6" i="1" l="1"/>
  <c r="Z5" i="1"/>
  <c r="O12" i="1" l="1"/>
  <c r="O5" i="1" l="1"/>
  <c r="Q11" i="1" l="1"/>
  <c r="Q10" i="1"/>
  <c r="T10" i="1" s="1"/>
  <c r="Q9" i="1"/>
  <c r="Q8" i="1"/>
  <c r="Q7" i="1"/>
  <c r="Q6" i="1"/>
  <c r="Q5" i="1"/>
  <c r="T11" i="1" l="1"/>
  <c r="AI11" i="1"/>
  <c r="M11" i="1"/>
  <c r="O11" i="1" s="1"/>
  <c r="M10" i="1"/>
  <c r="O10" i="1" s="1"/>
  <c r="M9" i="1"/>
  <c r="O9" i="1" s="1"/>
  <c r="M8" i="1"/>
  <c r="O8" i="1" s="1"/>
  <c r="M7" i="1"/>
  <c r="O7" i="1" s="1"/>
  <c r="M6" i="1"/>
  <c r="O6" i="1" s="1"/>
  <c r="AF8" i="1" l="1"/>
</calcChain>
</file>

<file path=xl/sharedStrings.xml><?xml version="1.0" encoding="utf-8"?>
<sst xmlns="http://schemas.openxmlformats.org/spreadsheetml/2006/main" count="298" uniqueCount="138">
  <si>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</si>
  <si>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</si>
  <si>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</si>
  <si>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</si>
  <si>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</si>
  <si>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</si>
  <si>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</si>
  <si>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</si>
  <si>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</si>
  <si>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</si>
  <si>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</si>
  <si>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</si>
  <si>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</si>
  <si>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</si>
  <si>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</si>
  <si>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</si>
  <si>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</si>
  <si>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</si>
  <si>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</si>
  <si>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</si>
  <si>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</si>
  <si>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</si>
  <si>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</si>
  <si>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</si>
  <si>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</si>
  <si>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</si>
  <si>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</si>
  <si>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</si>
  <si>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</si>
  <si>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</si>
  <si>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</si>
  <si>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</si>
  <si>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Observaciones</t>
  </si>
  <si>
    <t>Indicador de periodicidad anual</t>
  </si>
  <si>
    <t>Indicador de periodicidad semestral</t>
  </si>
  <si>
    <t>Indicador de periodicidad trimestral</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</si>
  <si>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</si>
  <si>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</si>
  <si>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</si>
  <si>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</si>
  <si>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</si>
  <si>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</si>
  <si>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</si>
  <si>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</si>
  <si>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</si>
  <si>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</si>
  <si>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</si>
  <si>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</si>
  <si>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</si>
  <si>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</si>
  <si>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</si>
  <si>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</si>
  <si>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</si>
  <si>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</si>
  <si>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</si>
  <si>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</si>
  <si>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</si>
  <si>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</si>
  <si>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</si>
  <si>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</si>
  <si>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</si>
  <si>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</si>
  <si>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</si>
  <si>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</si>
  <si>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</si>
  <si>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</si>
  <si>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</si>
  <si>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</si>
  <si>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</si>
  <si>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</si>
  <si>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</si>
  <si>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</si>
  <si>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</si>
  <si>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</si>
  <si>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Avance cuantitativo a mayo de 2020</t>
  </si>
  <si>
    <t>% de avance de meta a mayo de 2020</t>
  </si>
  <si>
    <t>Avance cualitativo a mayo</t>
  </si>
  <si>
    <t>Acuerdos MPC</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</si>
  <si>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</si>
  <si>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</si>
  <si>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</si>
  <si>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</si>
  <si>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</si>
  <si>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</si>
  <si>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</si>
  <si>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</si>
  <si>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</si>
  <si>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</si>
  <si>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</si>
  <si>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</si>
  <si>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</si>
  <si>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</si>
  <si>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Avance cuantitativo a junio de 2020</t>
  </si>
  <si>
    <t>% de avance de meta a junio de 2020</t>
  </si>
  <si>
    <t>Avance cualitativo a junio</t>
  </si>
  <si>
    <t>Meta 2020</t>
  </si>
  <si>
    <t>Oficina de Informática</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</si>
  <si>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</si>
  <si>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</si>
  <si>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</si>
  <si>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</si>
  <si>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</si>
  <si>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</si>
  <si>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</si>
  <si>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FÍSICA CUATRIENIO</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</si>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</sst>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3"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
      <sz val="12"/>
      <name val="Arial"/>
      <family val="2"/>
    </font>
    <font>
      <sz val="11"/>
      <color rgb="FF000000"/>
      <name val="Calibri"/>
      <family val="2"/>
      <scheme val="minor"/>
    </font>
    <font>
      <sz val="16"/>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176">
    <xf numFmtId="0" fontId="0" fillId="0" borderId="0" xfId="0"/>
    <xf numFmtId="0" fontId="2" fillId="0" borderId="0" xfId="0" applyFont="1"/>
    <xf numFmtId="0" fontId="2" fillId="0" borderId="0" xfId="0" applyFont="1" applyBorder="1" applyAlignment="1">
      <alignment horizontal="left" vertical="center" wrapText="1"/>
    </xf>
    <xf numFmtId="0" fontId="2" fillId="0" borderId="0" xfId="0" applyFont="1" applyBorder="1"/>
    <xf numFmtId="0" fontId="2" fillId="0" borderId="0" xfId="0" applyFont="1" applyFill="1"/>
    <xf numFmtId="0" fontId="2" fillId="0" borderId="9" xfId="0" applyFont="1" applyBorder="1"/>
    <xf numFmtId="0" fontId="2" fillId="0" borderId="5" xfId="0" applyFont="1" applyBorder="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9" fontId="7" fillId="0" borderId="2" xfId="1" applyFont="1" applyFill="1" applyBorder="1" applyAlignment="1">
      <alignment horizontal="center" vertical="center"/>
    </xf>
    <xf numFmtId="0" fontId="7" fillId="3" borderId="14"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3" borderId="2" xfId="0" applyFont="1" applyFill="1" applyBorder="1" applyAlignment="1">
      <alignment horizontal="left" vertical="center" wrapText="1" readingOrder="1"/>
    </xf>
    <xf numFmtId="0" fontId="7" fillId="3" borderId="2" xfId="0" applyFont="1" applyFill="1" applyBorder="1" applyAlignment="1">
      <alignment horizontal="left" vertical="center" wrapText="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3" borderId="2" xfId="0" applyFont="1" applyFill="1" applyBorder="1" applyAlignment="1">
      <alignment vertical="center" wrapText="1"/>
    </xf>
    <xf numFmtId="1" fontId="7" fillId="0" borderId="2" xfId="0"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0" fontId="2" fillId="0" borderId="0" xfId="0" applyFont="1" applyBorder="1" applyAlignment="1"/>
    <xf numFmtId="9" fontId="7" fillId="3" borderId="18" xfId="0" applyNumberFormat="1" applyFont="1" applyFill="1" applyBorder="1" applyAlignment="1">
      <alignment horizontal="center" vertical="center" wrapText="1"/>
    </xf>
    <xf numFmtId="0" fontId="7" fillId="3" borderId="13" xfId="0" applyFont="1" applyFill="1" applyBorder="1" applyAlignment="1">
      <alignment horizontal="justify" vertical="center" wrapText="1"/>
    </xf>
    <xf numFmtId="9" fontId="7" fillId="0" borderId="3" xfId="1" applyFont="1" applyFill="1" applyBorder="1" applyAlignment="1">
      <alignment horizontal="center" vertical="center"/>
    </xf>
    <xf numFmtId="0" fontId="7" fillId="0"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1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43" fontId="7" fillId="0" borderId="2" xfId="3" applyFont="1" applyFill="1" applyBorder="1" applyAlignment="1">
      <alignment horizontal="center" vertical="center"/>
    </xf>
    <xf numFmtId="165" fontId="7" fillId="0" borderId="2" xfId="3" applyNumberFormat="1" applyFont="1" applyFill="1" applyBorder="1" applyAlignment="1">
      <alignment horizontal="center" vertical="center"/>
    </xf>
    <xf numFmtId="165" fontId="7" fillId="0" borderId="1" xfId="3"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3" borderId="20"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0" borderId="14" xfId="0" applyFont="1" applyFill="1" applyBorder="1" applyAlignment="1">
      <alignment vertical="center" wrapText="1"/>
    </xf>
    <xf numFmtId="0" fontId="2" fillId="3" borderId="21"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1" xfId="0" applyFont="1" applyFill="1" applyBorder="1" applyAlignment="1">
      <alignment vertical="center" wrapText="1"/>
    </xf>
    <xf numFmtId="0" fontId="7" fillId="3" borderId="11" xfId="0" applyFont="1" applyFill="1" applyBorder="1" applyAlignment="1">
      <alignment horizontal="left" vertical="center" wrapText="1" readingOrder="1"/>
    </xf>
    <xf numFmtId="0" fontId="7" fillId="3" borderId="11" xfId="0" applyFont="1" applyFill="1" applyBorder="1" applyAlignment="1">
      <alignment horizontal="center" vertical="center"/>
    </xf>
    <xf numFmtId="9" fontId="7" fillId="0" borderId="11" xfId="1" applyNumberFormat="1" applyFont="1" applyFill="1" applyBorder="1" applyAlignment="1">
      <alignment horizontal="center" vertical="center"/>
    </xf>
    <xf numFmtId="9" fontId="7" fillId="0" borderId="11" xfId="1" applyFont="1" applyFill="1" applyBorder="1" applyAlignment="1">
      <alignment horizontal="center" vertical="center"/>
    </xf>
    <xf numFmtId="0" fontId="7" fillId="3" borderId="18" xfId="0" applyFont="1" applyFill="1" applyBorder="1" applyAlignment="1">
      <alignment horizontal="left" vertical="center" wrapText="1"/>
    </xf>
    <xf numFmtId="164" fontId="7" fillId="0" borderId="11" xfId="1" applyNumberFormat="1" applyFont="1" applyFill="1" applyBorder="1" applyAlignment="1">
      <alignment horizontal="center" vertical="center"/>
    </xf>
    <xf numFmtId="164" fontId="7" fillId="3" borderId="11" xfId="1"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43" fontId="7" fillId="0" borderId="3" xfId="3" applyFont="1" applyFill="1" applyBorder="1" applyAlignment="1">
      <alignment horizontal="center" vertical="center"/>
    </xf>
    <xf numFmtId="9" fontId="7" fillId="0" borderId="11" xfId="3" applyNumberFormat="1"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6" xfId="0" applyFont="1" applyFill="1" applyBorder="1" applyAlignment="1">
      <alignment horizontal="center" vertical="center" wrapText="1"/>
    </xf>
    <xf numFmtId="10" fontId="7" fillId="0" borderId="11" xfId="3" applyNumberFormat="1" applyFont="1" applyFill="1" applyBorder="1" applyAlignment="1">
      <alignment horizontal="center" vertical="center"/>
    </xf>
    <xf numFmtId="0" fontId="4" fillId="2" borderId="25"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25" xfId="0" applyFont="1" applyFill="1" applyBorder="1" applyAlignment="1">
      <alignment horizontal="center" vertical="center" wrapText="1"/>
    </xf>
    <xf numFmtId="0" fontId="7" fillId="0" borderId="11" xfId="0" applyFont="1" applyBorder="1" applyAlignment="1">
      <alignment vertical="center" wrapText="1"/>
    </xf>
    <xf numFmtId="9" fontId="7" fillId="3" borderId="11" xfId="0" applyNumberFormat="1" applyFont="1" applyFill="1" applyBorder="1" applyAlignment="1">
      <alignment horizontal="center" vertical="center" wrapText="1"/>
    </xf>
    <xf numFmtId="0" fontId="7" fillId="0" borderId="11" xfId="0" applyFont="1" applyBorder="1" applyAlignment="1">
      <alignment wrapText="1"/>
    </xf>
    <xf numFmtId="9" fontId="8" fillId="3" borderId="11" xfId="1" applyFont="1" applyFill="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165" fontId="7" fillId="3" borderId="11" xfId="3" applyNumberFormat="1" applyFont="1" applyFill="1" applyBorder="1" applyAlignment="1">
      <alignment horizontal="center" vertical="center" wrapText="1"/>
    </xf>
    <xf numFmtId="165" fontId="7" fillId="3" borderId="11" xfId="3" applyNumberFormat="1" applyFont="1" applyFill="1" applyBorder="1" applyAlignment="1">
      <alignment vertical="center" wrapText="1"/>
    </xf>
    <xf numFmtId="0" fontId="2" fillId="3" borderId="18" xfId="0" applyFont="1" applyFill="1" applyBorder="1" applyAlignment="1">
      <alignment horizontal="justify" vertical="center" wrapText="1"/>
    </xf>
    <xf numFmtId="165" fontId="7" fillId="0" borderId="1" xfId="3" applyNumberFormat="1" applyFont="1" applyFill="1" applyBorder="1" applyAlignment="1">
      <alignment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7" fillId="3" borderId="18"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2" fillId="3" borderId="11" xfId="0" applyFont="1" applyFill="1" applyBorder="1" applyAlignment="1">
      <alignment horizontal="justify" vertical="center" wrapText="1"/>
    </xf>
    <xf numFmtId="165" fontId="7" fillId="0" borderId="11" xfId="3" applyNumberFormat="1" applyFont="1" applyFill="1" applyBorder="1" applyAlignment="1">
      <alignment vertical="center"/>
    </xf>
    <xf numFmtId="0" fontId="6" fillId="4" borderId="34"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2" fillId="0" borderId="1" xfId="0" applyFont="1" applyFill="1" applyBorder="1" applyAlignment="1">
      <alignment horizontal="justify" vertical="center" wrapText="1"/>
    </xf>
    <xf numFmtId="9" fontId="2" fillId="3" borderId="14"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36" xfId="0" applyFont="1" applyFill="1" applyBorder="1" applyAlignment="1">
      <alignment horizontal="center" vertical="center" wrapText="1"/>
    </xf>
    <xf numFmtId="0" fontId="2" fillId="0" borderId="1" xfId="0" applyFont="1" applyFill="1" applyBorder="1" applyAlignment="1">
      <alignment horizontal="justify" wrapText="1"/>
    </xf>
    <xf numFmtId="0" fontId="6" fillId="5" borderId="1" xfId="0" applyFont="1" applyFill="1" applyBorder="1" applyAlignment="1">
      <alignment horizontal="center" vertical="center" wrapText="1"/>
    </xf>
    <xf numFmtId="0" fontId="2" fillId="0" borderId="0" xfId="0" applyFont="1" applyBorder="1" applyAlignment="1"/>
    <xf numFmtId="0" fontId="4" fillId="2" borderId="4" xfId="0" applyFont="1" applyFill="1" applyBorder="1" applyAlignment="1">
      <alignment horizontal="center" vertical="center" wrapText="1"/>
    </xf>
    <xf numFmtId="0" fontId="6" fillId="4" borderId="7" xfId="0" applyFont="1" applyFill="1" applyBorder="1" applyAlignment="1">
      <alignment horizontal="center" vertical="center"/>
    </xf>
    <xf numFmtId="0" fontId="4"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4" borderId="4" xfId="0" applyFont="1" applyFill="1" applyBorder="1" applyAlignment="1">
      <alignment horizontal="center" vertical="center"/>
    </xf>
    <xf numFmtId="0" fontId="10" fillId="0" borderId="1" xfId="0" applyFont="1" applyBorder="1" applyAlignment="1">
      <alignment vertical="center" wrapText="1"/>
    </xf>
    <xf numFmtId="9" fontId="2" fillId="0" borderId="0" xfId="1" applyFont="1" applyBorder="1"/>
    <xf numFmtId="4" fontId="11" fillId="0" borderId="37" xfId="0" applyNumberFormat="1" applyFont="1" applyBorder="1" applyAlignment="1">
      <alignment horizontal="center" vertical="center"/>
    </xf>
    <xf numFmtId="0" fontId="11" fillId="0" borderId="37" xfId="0" applyFont="1" applyBorder="1" applyAlignment="1">
      <alignment horizontal="left" vertical="center" wrapText="1"/>
    </xf>
    <xf numFmtId="9" fontId="12" fillId="3" borderId="11" xfId="0" applyNumberFormat="1" applyFont="1" applyFill="1" applyBorder="1" applyAlignment="1">
      <alignment horizontal="center" vertical="center"/>
    </xf>
    <xf numFmtId="9" fontId="12" fillId="3" borderId="1" xfId="1" applyFont="1" applyFill="1" applyBorder="1" applyAlignment="1">
      <alignment horizontal="center" vertical="center"/>
    </xf>
    <xf numFmtId="9" fontId="12" fillId="3" borderId="1" xfId="0" applyNumberFormat="1" applyFont="1" applyFill="1" applyBorder="1" applyAlignment="1">
      <alignment horizontal="center" vertical="center"/>
    </xf>
    <xf numFmtId="9" fontId="12" fillId="3" borderId="2" xfId="0" applyNumberFormat="1" applyFont="1" applyFill="1" applyBorder="1" applyAlignment="1">
      <alignment horizontal="center" vertical="center"/>
    </xf>
    <xf numFmtId="10" fontId="12" fillId="3" borderId="1" xfId="0" applyNumberFormat="1" applyFont="1" applyFill="1" applyBorder="1" applyAlignment="1">
      <alignment horizontal="center" vertical="center"/>
    </xf>
    <xf numFmtId="10" fontId="12" fillId="3" borderId="11" xfId="0" applyNumberFormat="1" applyFont="1" applyFill="1" applyBorder="1" applyAlignment="1">
      <alignment horizontal="center" vertical="center"/>
    </xf>
    <xf numFmtId="164" fontId="12" fillId="3" borderId="18" xfId="0" applyNumberFormat="1" applyFont="1" applyFill="1" applyBorder="1" applyAlignment="1">
      <alignment horizontal="center" vertical="center"/>
    </xf>
    <xf numFmtId="9" fontId="12" fillId="3" borderId="14" xfId="0" applyNumberFormat="1" applyFont="1" applyFill="1" applyBorder="1" applyAlignment="1">
      <alignment horizontal="center" vertical="center"/>
    </xf>
    <xf numFmtId="10" fontId="12" fillId="3" borderId="14" xfId="0" applyNumberFormat="1" applyFont="1" applyFill="1" applyBorder="1" applyAlignment="1">
      <alignment horizontal="center" vertical="center"/>
    </xf>
    <xf numFmtId="9" fontId="12" fillId="3" borderId="21" xfId="0" applyNumberFormat="1" applyFont="1" applyFill="1" applyBorder="1" applyAlignment="1">
      <alignment horizontal="center" vertical="center"/>
    </xf>
    <xf numFmtId="164" fontId="12" fillId="3" borderId="14" xfId="0" applyNumberFormat="1" applyFont="1" applyFill="1" applyBorder="1" applyAlignment="1">
      <alignment horizontal="center" vertical="center"/>
    </xf>
    <xf numFmtId="9" fontId="2" fillId="0" borderId="0" xfId="1" applyFont="1" applyFill="1"/>
    <xf numFmtId="0" fontId="6" fillId="2" borderId="1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5"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cellXfs>
  <cellStyles count="4">
    <cellStyle name="Millares" xfId="3" builtinId="3"/>
    <cellStyle name="Normal" xfId="0" builtinId="0"/>
    <cellStyle name="Normal 7" xfId="2" xr:uid="{00000000-0005-0000-0000-000003000000}"/>
    <cellStyle name="Porcentaje" xfId="1" builtinId="5"/>
  </cellStyles>
  <dxfs count="111">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9"/>
  <sheetViews>
    <sheetView showGridLines="0" tabSelected="1" topLeftCell="Q1" zoomScale="55" zoomScaleNormal="55" workbookViewId="0">
      <pane ySplit="4" topLeftCell="A5" activePane="bottomLeft" state="frozen"/>
      <selection pane="bottomLeft" activeCell="V5" sqref="V5"/>
    </sheetView>
  </sheetViews>
  <sheetFormatPr baseColWidth="10" defaultColWidth="11.42578125" defaultRowHeight="15" x14ac:dyDescent="0.2"/>
  <cols>
    <col min="1" max="1" width="43.42578125" style="1" customWidth="1"/>
    <col min="2" max="2" width="61.7109375" style="1" customWidth="1"/>
    <col min="3" max="3" width="34.42578125" style="1" customWidth="1"/>
    <col min="4" max="4" width="43.140625" style="1" customWidth="1"/>
    <col min="5" max="5" width="19" style="1" customWidth="1"/>
    <col min="6" max="6" width="18.5703125" style="1" customWidth="1"/>
    <col min="7" max="7" width="16.7109375" style="1" customWidth="1"/>
    <col min="8" max="8" width="16.85546875" style="1" customWidth="1"/>
    <col min="9" max="12" width="37.28515625" style="1" customWidth="1"/>
    <col min="13" max="13" width="21" style="4" customWidth="1"/>
    <col min="14" max="14" width="25.5703125" style="4" customWidth="1"/>
    <col min="15" max="15" width="35.5703125" style="4" customWidth="1"/>
    <col min="16" max="16" width="72.7109375" style="4" customWidth="1"/>
    <col min="17" max="17" width="20.5703125" style="4" customWidth="1"/>
    <col min="18" max="18" width="28.140625" style="4" customWidth="1"/>
    <col min="19" max="19" width="28" style="4" customWidth="1"/>
    <col min="20" max="20" width="32.7109375" style="4" customWidth="1"/>
    <col min="21" max="21" width="71" style="4" customWidth="1"/>
    <col min="22" max="23" width="32.7109375" style="4" customWidth="1"/>
    <col min="24" max="24" width="72.7109375" style="4" customWidth="1"/>
    <col min="25" max="25" width="34" style="4" customWidth="1"/>
    <col min="26" max="26" width="30.7109375" style="4" customWidth="1"/>
    <col min="27" max="27" width="102.42578125" style="4" customWidth="1"/>
    <col min="28" max="28" width="25.7109375" style="4" customWidth="1"/>
    <col min="29" max="29" width="27.42578125" style="4" customWidth="1"/>
    <col min="30" max="30" width="112" style="4" customWidth="1"/>
    <col min="31" max="31" width="34.85546875" style="4" customWidth="1"/>
    <col min="32" max="32" width="36.5703125" style="4" customWidth="1"/>
    <col min="33" max="33" width="87.5703125" style="4" customWidth="1"/>
    <col min="34" max="35" width="31.42578125" style="4" customWidth="1"/>
    <col min="36" max="36" width="134.28515625" style="4" customWidth="1"/>
    <col min="37" max="37" width="36.42578125" style="4" customWidth="1"/>
    <col min="38" max="38" width="28.28515625" style="4" customWidth="1"/>
    <col min="39" max="39" width="98.7109375" style="4" customWidth="1"/>
    <col min="40" max="40" width="29.28515625" style="4" customWidth="1"/>
    <col min="41" max="63" width="11.42578125" style="4"/>
    <col min="64" max="16384" width="11.42578125" style="1"/>
  </cols>
  <sheetData>
    <row r="1" spans="1:41" x14ac:dyDescent="0.2">
      <c r="A1" s="5"/>
      <c r="B1" s="2"/>
      <c r="C1" s="2"/>
      <c r="D1" s="2"/>
      <c r="E1" s="2"/>
      <c r="F1" s="3"/>
      <c r="G1" s="3"/>
      <c r="H1" s="3"/>
      <c r="I1" s="6"/>
      <c r="J1" s="3"/>
      <c r="K1" s="3"/>
      <c r="L1" s="3"/>
    </row>
    <row r="2" spans="1:41" ht="64.5" customHeight="1" x14ac:dyDescent="0.2">
      <c r="A2" s="172" t="s">
        <v>47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row>
    <row r="3" spans="1:41" ht="44.25" customHeight="1" thickBot="1" x14ac:dyDescent="0.25">
      <c r="A3" s="163" t="s">
        <v>0</v>
      </c>
      <c r="B3" s="164" t="s">
        <v>13</v>
      </c>
      <c r="C3" s="165" t="s">
        <v>2</v>
      </c>
      <c r="D3" s="165" t="s">
        <v>89</v>
      </c>
      <c r="E3" s="166" t="s">
        <v>3</v>
      </c>
      <c r="F3" s="166"/>
      <c r="G3" s="166"/>
      <c r="H3" s="166"/>
      <c r="I3" s="167" t="s">
        <v>39</v>
      </c>
      <c r="J3" s="168" t="s">
        <v>65</v>
      </c>
      <c r="K3" s="168" t="s">
        <v>105</v>
      </c>
      <c r="L3" s="168" t="s">
        <v>104</v>
      </c>
      <c r="M3" s="169" t="s">
        <v>17</v>
      </c>
      <c r="N3" s="169"/>
      <c r="O3" s="169"/>
      <c r="P3" s="170"/>
      <c r="Q3" s="173" t="s">
        <v>137</v>
      </c>
      <c r="R3" s="174"/>
      <c r="S3" s="174"/>
      <c r="T3" s="174"/>
      <c r="U3" s="174"/>
      <c r="V3" s="174"/>
      <c r="W3" s="174"/>
      <c r="X3" s="174"/>
      <c r="Y3" s="174"/>
      <c r="Z3" s="174"/>
      <c r="AA3" s="174"/>
      <c r="AB3" s="174"/>
      <c r="AC3" s="174"/>
      <c r="AD3" s="174"/>
      <c r="AE3" s="174"/>
      <c r="AF3" s="174"/>
      <c r="AG3" s="174"/>
      <c r="AH3" s="174"/>
      <c r="AI3" s="174"/>
      <c r="AJ3" s="174"/>
      <c r="AK3" s="174"/>
      <c r="AL3" s="174"/>
      <c r="AM3" s="175"/>
      <c r="AN3" s="171" t="s">
        <v>32</v>
      </c>
    </row>
    <row r="4" spans="1:41" ht="95.25" customHeight="1" thickBot="1" x14ac:dyDescent="0.25">
      <c r="A4" s="128"/>
      <c r="B4" s="127"/>
      <c r="C4" s="131"/>
      <c r="D4" s="131"/>
      <c r="E4" s="60">
        <v>2019</v>
      </c>
      <c r="F4" s="60">
        <v>2020</v>
      </c>
      <c r="G4" s="60">
        <v>2021</v>
      </c>
      <c r="H4" s="60">
        <v>2022</v>
      </c>
      <c r="I4" s="130"/>
      <c r="J4" s="133"/>
      <c r="K4" s="133"/>
      <c r="L4" s="133"/>
      <c r="M4" s="99" t="s">
        <v>18</v>
      </c>
      <c r="N4" s="73" t="s">
        <v>19</v>
      </c>
      <c r="O4" s="73" t="s">
        <v>24</v>
      </c>
      <c r="P4" s="73" t="s">
        <v>25</v>
      </c>
      <c r="Q4" s="100" t="s">
        <v>90</v>
      </c>
      <c r="R4" s="101" t="s">
        <v>91</v>
      </c>
      <c r="S4" s="101" t="s">
        <v>52</v>
      </c>
      <c r="T4" s="101" t="s">
        <v>21</v>
      </c>
      <c r="U4" s="102" t="s">
        <v>53</v>
      </c>
      <c r="V4" s="103" t="s">
        <v>54</v>
      </c>
      <c r="W4" s="103" t="s">
        <v>55</v>
      </c>
      <c r="X4" s="104" t="s">
        <v>56</v>
      </c>
      <c r="Y4" s="103" t="s">
        <v>74</v>
      </c>
      <c r="Z4" s="103" t="s">
        <v>75</v>
      </c>
      <c r="AA4" s="105" t="s">
        <v>76</v>
      </c>
      <c r="AB4" s="106" t="s">
        <v>92</v>
      </c>
      <c r="AC4" s="107" t="s">
        <v>93</v>
      </c>
      <c r="AD4" s="107" t="s">
        <v>94</v>
      </c>
      <c r="AE4" s="113" t="s">
        <v>106</v>
      </c>
      <c r="AF4" s="114" t="s">
        <v>107</v>
      </c>
      <c r="AG4" s="119" t="s">
        <v>115</v>
      </c>
      <c r="AH4" s="120" t="s">
        <v>118</v>
      </c>
      <c r="AI4" s="120" t="s">
        <v>117</v>
      </c>
      <c r="AJ4" s="121" t="s">
        <v>116</v>
      </c>
      <c r="AK4" s="120" t="s">
        <v>126</v>
      </c>
      <c r="AL4" s="120" t="s">
        <v>127</v>
      </c>
      <c r="AM4" s="121" t="s">
        <v>128</v>
      </c>
      <c r="AN4" s="123"/>
    </row>
    <row r="5" spans="1:41" ht="408.75" customHeight="1" thickBot="1" x14ac:dyDescent="0.25">
      <c r="A5" s="30" t="s">
        <v>38</v>
      </c>
      <c r="B5" s="62" t="s">
        <v>16</v>
      </c>
      <c r="C5" s="63" t="s">
        <v>4</v>
      </c>
      <c r="D5" s="95" t="s">
        <v>86</v>
      </c>
      <c r="E5" s="64">
        <v>0.03</v>
      </c>
      <c r="F5" s="65">
        <v>0.23</v>
      </c>
      <c r="G5" s="65">
        <v>0.5</v>
      </c>
      <c r="H5" s="65">
        <v>0.6</v>
      </c>
      <c r="I5" s="66" t="s">
        <v>23</v>
      </c>
      <c r="J5" s="96" t="s">
        <v>66</v>
      </c>
      <c r="K5" s="41">
        <v>0.6</v>
      </c>
      <c r="L5" s="41" t="s">
        <v>71</v>
      </c>
      <c r="M5" s="67">
        <v>0.03</v>
      </c>
      <c r="N5" s="68">
        <v>0.03</v>
      </c>
      <c r="O5" s="151">
        <f t="shared" ref="O5:O9" si="0">N5/M5</f>
        <v>1</v>
      </c>
      <c r="P5" s="97" t="s">
        <v>26</v>
      </c>
      <c r="Q5" s="67">
        <f t="shared" ref="Q5:Q11" si="1">+F5</f>
        <v>0.23</v>
      </c>
      <c r="R5" s="70">
        <v>20253667.780000001</v>
      </c>
      <c r="S5" s="70">
        <v>0</v>
      </c>
      <c r="T5" s="151">
        <f>S5/R5</f>
        <v>0</v>
      </c>
      <c r="U5" s="97" t="s">
        <v>40</v>
      </c>
      <c r="V5" s="70">
        <v>34421</v>
      </c>
      <c r="W5" s="156">
        <f t="shared" ref="W5:W12" si="2">V5/R5</f>
        <v>1.6994946482725411E-3</v>
      </c>
      <c r="X5" s="97" t="s">
        <v>61</v>
      </c>
      <c r="Y5" s="98">
        <v>101437</v>
      </c>
      <c r="Z5" s="157">
        <f t="shared" ref="Z5:Z12" si="3">Y5/R5</f>
        <v>5.0083274349037431E-3</v>
      </c>
      <c r="AA5" s="88" t="s">
        <v>78</v>
      </c>
      <c r="AB5" s="98">
        <v>102037</v>
      </c>
      <c r="AC5" s="157">
        <f>AB5/R5</f>
        <v>5.0379516988403959E-3</v>
      </c>
      <c r="AD5" s="115" t="s">
        <v>97</v>
      </c>
      <c r="AE5" s="98">
        <v>1805376</v>
      </c>
      <c r="AF5" s="157">
        <f>AE5/R5</f>
        <v>8.9138225214830683E-2</v>
      </c>
      <c r="AG5" s="115" t="s">
        <v>110</v>
      </c>
      <c r="AH5" s="89">
        <v>4784680</v>
      </c>
      <c r="AI5" s="157">
        <f t="shared" ref="AI5:AL10" si="4">AH5/R5</f>
        <v>0.23623770528737287</v>
      </c>
      <c r="AJ5" s="122" t="s">
        <v>120</v>
      </c>
      <c r="AK5" s="149">
        <v>6037259.96</v>
      </c>
      <c r="AL5" s="157">
        <v>0.29809999999999998</v>
      </c>
      <c r="AM5" s="122" t="s">
        <v>131</v>
      </c>
      <c r="AN5" s="90" t="s">
        <v>33</v>
      </c>
    </row>
    <row r="6" spans="1:41" ht="270.75" thickBot="1" x14ac:dyDescent="0.25">
      <c r="A6" s="30" t="s">
        <v>38</v>
      </c>
      <c r="B6" s="16" t="s">
        <v>14</v>
      </c>
      <c r="C6" s="7" t="s">
        <v>4</v>
      </c>
      <c r="D6" s="42" t="s">
        <v>86</v>
      </c>
      <c r="E6" s="11">
        <v>8.5000000000000006E-2</v>
      </c>
      <c r="F6" s="11">
        <v>0.20100000000000001</v>
      </c>
      <c r="G6" s="11">
        <v>0.35099999999999998</v>
      </c>
      <c r="H6" s="8">
        <v>0.6</v>
      </c>
      <c r="I6" s="13" t="s">
        <v>5</v>
      </c>
      <c r="J6" s="95" t="s">
        <v>67</v>
      </c>
      <c r="K6" s="41">
        <v>0.6</v>
      </c>
      <c r="L6" s="41" t="s">
        <v>71</v>
      </c>
      <c r="M6" s="11">
        <f t="shared" ref="M6:M11" si="5">+E6</f>
        <v>8.5000000000000006E-2</v>
      </c>
      <c r="N6" s="11">
        <v>2.3E-2</v>
      </c>
      <c r="O6" s="152">
        <f t="shared" si="0"/>
        <v>0.27058823529411763</v>
      </c>
      <c r="P6" s="25" t="s">
        <v>27</v>
      </c>
      <c r="Q6" s="11">
        <f t="shared" si="1"/>
        <v>0.20100000000000001</v>
      </c>
      <c r="R6" s="50">
        <v>7512863</v>
      </c>
      <c r="S6" s="50">
        <v>0</v>
      </c>
      <c r="T6" s="153">
        <f>S6/R6</f>
        <v>0</v>
      </c>
      <c r="U6" s="25" t="s">
        <v>41</v>
      </c>
      <c r="V6" s="50">
        <v>0</v>
      </c>
      <c r="W6" s="153">
        <f t="shared" si="2"/>
        <v>0</v>
      </c>
      <c r="X6" s="25" t="s">
        <v>62</v>
      </c>
      <c r="Y6" s="51">
        <v>0</v>
      </c>
      <c r="Z6" s="158">
        <f t="shared" si="3"/>
        <v>0</v>
      </c>
      <c r="AA6" s="88" t="s">
        <v>85</v>
      </c>
      <c r="AB6" s="89">
        <v>0</v>
      </c>
      <c r="AC6" s="161">
        <f t="shared" ref="AC6:AC12" si="6">AB6/R6</f>
        <v>0</v>
      </c>
      <c r="AD6" s="115" t="s">
        <v>98</v>
      </c>
      <c r="AE6" s="89">
        <v>0</v>
      </c>
      <c r="AF6" s="161">
        <f>AE6/R6</f>
        <v>0</v>
      </c>
      <c r="AG6" s="115" t="s">
        <v>109</v>
      </c>
      <c r="AH6" s="98">
        <v>0</v>
      </c>
      <c r="AI6" s="157">
        <f t="shared" si="4"/>
        <v>0</v>
      </c>
      <c r="AJ6" s="115" t="s">
        <v>122</v>
      </c>
      <c r="AK6" s="98">
        <v>0</v>
      </c>
      <c r="AL6" s="157">
        <v>0</v>
      </c>
      <c r="AM6" s="115" t="s">
        <v>133</v>
      </c>
      <c r="AN6" s="90" t="s">
        <v>33</v>
      </c>
    </row>
    <row r="7" spans="1:41" ht="234.75" customHeight="1" thickBot="1" x14ac:dyDescent="0.25">
      <c r="A7" s="30" t="s">
        <v>38</v>
      </c>
      <c r="B7" s="16" t="s">
        <v>6</v>
      </c>
      <c r="C7" s="24" t="s">
        <v>4</v>
      </c>
      <c r="D7" s="42" t="s">
        <v>86</v>
      </c>
      <c r="E7" s="8">
        <v>0.23</v>
      </c>
      <c r="F7" s="8">
        <v>0.37</v>
      </c>
      <c r="G7" s="8">
        <v>0.49</v>
      </c>
      <c r="H7" s="8">
        <v>0.6</v>
      </c>
      <c r="I7" s="45" t="s">
        <v>23</v>
      </c>
      <c r="J7" s="46" t="s">
        <v>68</v>
      </c>
      <c r="K7" s="10">
        <v>0.6</v>
      </c>
      <c r="L7" s="10" t="s">
        <v>71</v>
      </c>
      <c r="M7" s="11">
        <f t="shared" si="5"/>
        <v>0.23</v>
      </c>
      <c r="N7" s="11">
        <v>0.23</v>
      </c>
      <c r="O7" s="153">
        <f t="shared" si="0"/>
        <v>1</v>
      </c>
      <c r="P7" s="25" t="s">
        <v>31</v>
      </c>
      <c r="Q7" s="11">
        <f t="shared" si="1"/>
        <v>0.37</v>
      </c>
      <c r="R7" s="50">
        <v>15973524.470000001</v>
      </c>
      <c r="S7" s="51">
        <v>12368</v>
      </c>
      <c r="T7" s="155">
        <f>S7/R7</f>
        <v>7.7428121910279952E-4</v>
      </c>
      <c r="U7" s="25" t="s">
        <v>42</v>
      </c>
      <c r="V7" s="51">
        <v>75374</v>
      </c>
      <c r="W7" s="155">
        <f t="shared" si="2"/>
        <v>4.7186831022521351E-3</v>
      </c>
      <c r="X7" s="25" t="s">
        <v>60</v>
      </c>
      <c r="Y7" s="52">
        <v>43006</v>
      </c>
      <c r="Z7" s="159">
        <f t="shared" si="3"/>
        <v>2.6923300540697766E-3</v>
      </c>
      <c r="AA7" s="55" t="s">
        <v>81</v>
      </c>
      <c r="AB7" s="89">
        <v>168576</v>
      </c>
      <c r="AC7" s="161">
        <f t="shared" si="6"/>
        <v>1.0553463032945789E-2</v>
      </c>
      <c r="AD7" s="55" t="s">
        <v>99</v>
      </c>
      <c r="AE7" s="98">
        <v>7114924.2199999997</v>
      </c>
      <c r="AF7" s="161">
        <f>AE7/R7</f>
        <v>0.44541980909489287</v>
      </c>
      <c r="AG7" s="115" t="s">
        <v>111</v>
      </c>
      <c r="AH7" s="98">
        <v>7362927</v>
      </c>
      <c r="AI7" s="157">
        <f t="shared" si="4"/>
        <v>0.46094567381346363</v>
      </c>
      <c r="AJ7" s="115" t="s">
        <v>121</v>
      </c>
      <c r="AK7" s="149">
        <v>7362927.5</v>
      </c>
      <c r="AL7" s="157">
        <v>0.46089999999999998</v>
      </c>
      <c r="AM7" s="115" t="s">
        <v>132</v>
      </c>
      <c r="AN7" s="90" t="s">
        <v>33</v>
      </c>
    </row>
    <row r="8" spans="1:41" ht="252.75" customHeight="1" thickBot="1" x14ac:dyDescent="0.25">
      <c r="A8" s="15" t="s">
        <v>37</v>
      </c>
      <c r="B8" s="16" t="s">
        <v>7</v>
      </c>
      <c r="C8" s="7" t="s">
        <v>4</v>
      </c>
      <c r="D8" s="42" t="s">
        <v>88</v>
      </c>
      <c r="E8" s="11">
        <v>3.0999999999999999E-3</v>
      </c>
      <c r="F8" s="11">
        <v>0.19900000000000001</v>
      </c>
      <c r="G8" s="11">
        <v>0.20300000000000001</v>
      </c>
      <c r="H8" s="11">
        <v>0.59399999999999997</v>
      </c>
      <c r="I8" s="45" t="s">
        <v>22</v>
      </c>
      <c r="J8" s="46" t="s">
        <v>67</v>
      </c>
      <c r="K8" s="10">
        <v>1</v>
      </c>
      <c r="L8" s="10" t="s">
        <v>72</v>
      </c>
      <c r="M8" s="11">
        <f t="shared" si="5"/>
        <v>3.0999999999999999E-3</v>
      </c>
      <c r="N8" s="22">
        <v>3.0999999999999999E-3</v>
      </c>
      <c r="O8" s="153">
        <f t="shared" si="0"/>
        <v>1</v>
      </c>
      <c r="P8" s="26" t="s">
        <v>28</v>
      </c>
      <c r="Q8" s="11">
        <f t="shared" si="1"/>
        <v>0.19900000000000001</v>
      </c>
      <c r="R8" s="50">
        <v>999718</v>
      </c>
      <c r="S8" s="51">
        <v>0</v>
      </c>
      <c r="T8" s="153">
        <f>S8/R8</f>
        <v>0</v>
      </c>
      <c r="U8" s="25" t="s">
        <v>43</v>
      </c>
      <c r="V8" s="51">
        <v>0</v>
      </c>
      <c r="W8" s="153">
        <f t="shared" si="2"/>
        <v>0</v>
      </c>
      <c r="X8" s="25" t="s">
        <v>63</v>
      </c>
      <c r="Y8" s="51">
        <v>0</v>
      </c>
      <c r="Z8" s="158">
        <f t="shared" si="3"/>
        <v>0</v>
      </c>
      <c r="AA8" s="55" t="s">
        <v>84</v>
      </c>
      <c r="AB8" s="89">
        <v>0</v>
      </c>
      <c r="AC8" s="161">
        <f t="shared" si="6"/>
        <v>0</v>
      </c>
      <c r="AD8" s="55" t="s">
        <v>84</v>
      </c>
      <c r="AE8" s="89">
        <v>0</v>
      </c>
      <c r="AF8" s="161">
        <f ca="1">A:AH/R8</f>
        <v>0</v>
      </c>
      <c r="AG8" s="25" t="s">
        <v>84</v>
      </c>
      <c r="AH8" s="89">
        <v>0</v>
      </c>
      <c r="AI8" s="157">
        <f t="shared" si="4"/>
        <v>0</v>
      </c>
      <c r="AJ8" s="25" t="s">
        <v>84</v>
      </c>
      <c r="AK8" s="89">
        <v>0</v>
      </c>
      <c r="AL8" s="157">
        <v>0</v>
      </c>
      <c r="AM8" s="150" t="s">
        <v>134</v>
      </c>
      <c r="AN8" s="90" t="s">
        <v>33</v>
      </c>
    </row>
    <row r="9" spans="1:41" ht="390.75" thickBot="1" x14ac:dyDescent="0.25">
      <c r="A9" s="30" t="s">
        <v>38</v>
      </c>
      <c r="B9" s="17" t="s">
        <v>15</v>
      </c>
      <c r="C9" s="29" t="s">
        <v>4</v>
      </c>
      <c r="D9" s="58" t="s">
        <v>87</v>
      </c>
      <c r="E9" s="12">
        <v>0.05</v>
      </c>
      <c r="F9" s="12">
        <v>0.3</v>
      </c>
      <c r="G9" s="12">
        <v>0.6</v>
      </c>
      <c r="H9" s="43">
        <v>1</v>
      </c>
      <c r="I9" s="44" t="s">
        <v>48</v>
      </c>
      <c r="J9" s="46" t="s">
        <v>69</v>
      </c>
      <c r="K9" s="47">
        <v>1</v>
      </c>
      <c r="L9" s="47" t="s">
        <v>73</v>
      </c>
      <c r="M9" s="8">
        <f t="shared" si="5"/>
        <v>0.05</v>
      </c>
      <c r="N9" s="8">
        <v>0.05</v>
      </c>
      <c r="O9" s="153">
        <f t="shared" si="0"/>
        <v>1</v>
      </c>
      <c r="P9" s="26" t="s">
        <v>36</v>
      </c>
      <c r="Q9" s="23">
        <f t="shared" si="1"/>
        <v>0.3</v>
      </c>
      <c r="R9" s="23">
        <v>0.3</v>
      </c>
      <c r="S9" s="23">
        <v>0.04</v>
      </c>
      <c r="T9" s="153">
        <f>S9/R9</f>
        <v>0.13333333333333333</v>
      </c>
      <c r="U9" s="25" t="s">
        <v>44</v>
      </c>
      <c r="V9" s="23">
        <v>7.0000000000000007E-2</v>
      </c>
      <c r="W9" s="153">
        <f t="shared" si="2"/>
        <v>0.23333333333333336</v>
      </c>
      <c r="X9" s="25" t="s">
        <v>59</v>
      </c>
      <c r="Y9" s="23">
        <v>0.11</v>
      </c>
      <c r="Z9" s="158">
        <f t="shared" si="3"/>
        <v>0.3666666666666667</v>
      </c>
      <c r="AA9" s="56" t="s">
        <v>80</v>
      </c>
      <c r="AB9" s="23">
        <v>0.14000000000000001</v>
      </c>
      <c r="AC9" s="158">
        <f t="shared" si="6"/>
        <v>0.46666666666666673</v>
      </c>
      <c r="AD9" s="55" t="s">
        <v>100</v>
      </c>
      <c r="AE9" s="116">
        <v>0.15</v>
      </c>
      <c r="AF9" s="158">
        <f>AE9/R9</f>
        <v>0.5</v>
      </c>
      <c r="AG9" s="25" t="s">
        <v>112</v>
      </c>
      <c r="AH9" s="94">
        <v>0.15</v>
      </c>
      <c r="AI9" s="157">
        <f t="shared" si="4"/>
        <v>0.5</v>
      </c>
      <c r="AJ9" s="25" t="s">
        <v>124</v>
      </c>
      <c r="AK9" s="94">
        <v>0.15</v>
      </c>
      <c r="AL9" s="157">
        <v>0.5</v>
      </c>
      <c r="AM9" s="147" t="s">
        <v>129</v>
      </c>
      <c r="AN9" s="90" t="s">
        <v>34</v>
      </c>
      <c r="AO9" s="162"/>
    </row>
    <row r="10" spans="1:41" ht="297.75" customHeight="1" thickBot="1" x14ac:dyDescent="0.25">
      <c r="A10" s="30" t="s">
        <v>38</v>
      </c>
      <c r="B10" s="18" t="s">
        <v>9</v>
      </c>
      <c r="C10" s="14" t="s">
        <v>10</v>
      </c>
      <c r="D10" s="58" t="s">
        <v>87</v>
      </c>
      <c r="E10" s="29">
        <v>6</v>
      </c>
      <c r="F10" s="29">
        <v>10</v>
      </c>
      <c r="G10" s="24">
        <v>17</v>
      </c>
      <c r="H10" s="24">
        <v>20</v>
      </c>
      <c r="I10" s="9" t="s">
        <v>22</v>
      </c>
      <c r="J10" s="46" t="s">
        <v>67</v>
      </c>
      <c r="K10" s="28">
        <v>20</v>
      </c>
      <c r="L10" s="28">
        <v>20</v>
      </c>
      <c r="M10" s="21">
        <f t="shared" si="5"/>
        <v>6</v>
      </c>
      <c r="N10" s="21">
        <v>8</v>
      </c>
      <c r="O10" s="153">
        <f>N10/M10</f>
        <v>1.3333333333333333</v>
      </c>
      <c r="P10" s="25" t="s">
        <v>29</v>
      </c>
      <c r="Q10" s="24">
        <f t="shared" si="1"/>
        <v>10</v>
      </c>
      <c r="R10" s="24">
        <v>10</v>
      </c>
      <c r="S10" s="24">
        <v>9</v>
      </c>
      <c r="T10" s="153">
        <f>S10/Q10</f>
        <v>0.9</v>
      </c>
      <c r="U10" s="25" t="s">
        <v>45</v>
      </c>
      <c r="V10" s="24">
        <v>10</v>
      </c>
      <c r="W10" s="153">
        <f t="shared" si="2"/>
        <v>1</v>
      </c>
      <c r="X10" s="25" t="s">
        <v>58</v>
      </c>
      <c r="Y10" s="24">
        <v>10</v>
      </c>
      <c r="Z10" s="158">
        <f t="shared" si="3"/>
        <v>1</v>
      </c>
      <c r="AA10" s="55" t="s">
        <v>83</v>
      </c>
      <c r="AB10" s="92">
        <v>11</v>
      </c>
      <c r="AC10" s="158">
        <f t="shared" si="6"/>
        <v>1.1000000000000001</v>
      </c>
      <c r="AD10" s="61" t="s">
        <v>101</v>
      </c>
      <c r="AE10" s="93">
        <v>11</v>
      </c>
      <c r="AF10" s="158">
        <f>AE10/R10</f>
        <v>1.1000000000000001</v>
      </c>
      <c r="AG10" s="115" t="s">
        <v>108</v>
      </c>
      <c r="AH10" s="91">
        <v>13</v>
      </c>
      <c r="AI10" s="157">
        <f t="shared" si="4"/>
        <v>1.3</v>
      </c>
      <c r="AJ10" s="25" t="s">
        <v>123</v>
      </c>
      <c r="AK10" s="90">
        <v>16</v>
      </c>
      <c r="AL10" s="157">
        <f>+AK10/F10</f>
        <v>1.6</v>
      </c>
      <c r="AM10" s="25" t="s">
        <v>135</v>
      </c>
      <c r="AN10" s="93" t="s">
        <v>35</v>
      </c>
    </row>
    <row r="11" spans="1:41" ht="270" x14ac:dyDescent="0.2">
      <c r="A11" s="31" t="s">
        <v>38</v>
      </c>
      <c r="B11" s="32" t="s">
        <v>11</v>
      </c>
      <c r="C11" s="29" t="s">
        <v>8</v>
      </c>
      <c r="D11" s="58" t="s">
        <v>87</v>
      </c>
      <c r="E11" s="33">
        <v>175</v>
      </c>
      <c r="F11" s="33">
        <v>200</v>
      </c>
      <c r="G11" s="48">
        <v>225</v>
      </c>
      <c r="H11" s="48">
        <v>250</v>
      </c>
      <c r="I11" s="49" t="s">
        <v>12</v>
      </c>
      <c r="J11" s="54" t="s">
        <v>70</v>
      </c>
      <c r="K11" s="53">
        <v>250</v>
      </c>
      <c r="L11" s="53">
        <v>250</v>
      </c>
      <c r="M11" s="34">
        <f t="shared" si="5"/>
        <v>175</v>
      </c>
      <c r="N11" s="34">
        <v>185</v>
      </c>
      <c r="O11" s="154">
        <f>N11/M11</f>
        <v>1.0571428571428572</v>
      </c>
      <c r="P11" s="35" t="s">
        <v>30</v>
      </c>
      <c r="Q11" s="29">
        <f t="shared" si="1"/>
        <v>200</v>
      </c>
      <c r="R11" s="29">
        <v>200</v>
      </c>
      <c r="S11" s="29">
        <v>185</v>
      </c>
      <c r="T11" s="154">
        <f>S11/Q11</f>
        <v>0.92500000000000004</v>
      </c>
      <c r="U11" s="35" t="s">
        <v>46</v>
      </c>
      <c r="V11" s="29">
        <v>185</v>
      </c>
      <c r="W11" s="154">
        <f t="shared" si="2"/>
        <v>0.92500000000000004</v>
      </c>
      <c r="X11" s="35" t="s">
        <v>57</v>
      </c>
      <c r="Y11" s="29">
        <v>185</v>
      </c>
      <c r="Z11" s="160">
        <f t="shared" si="3"/>
        <v>0.92500000000000004</v>
      </c>
      <c r="AA11" s="57" t="s">
        <v>82</v>
      </c>
      <c r="AB11" s="91">
        <v>200</v>
      </c>
      <c r="AC11" s="158">
        <f t="shared" si="6"/>
        <v>1</v>
      </c>
      <c r="AD11" s="57" t="s">
        <v>102</v>
      </c>
      <c r="AE11" s="118">
        <v>218</v>
      </c>
      <c r="AF11" s="158">
        <f>AE11/R11</f>
        <v>1.0900000000000001</v>
      </c>
      <c r="AG11" s="25" t="s">
        <v>114</v>
      </c>
      <c r="AH11" s="91">
        <v>240</v>
      </c>
      <c r="AI11" s="158">
        <f>AH11/Q11</f>
        <v>1.2</v>
      </c>
      <c r="AJ11" s="25" t="s">
        <v>119</v>
      </c>
      <c r="AK11" s="90">
        <v>262</v>
      </c>
      <c r="AL11" s="158">
        <f>+AK11/F11</f>
        <v>1.31</v>
      </c>
      <c r="AM11" s="25" t="s">
        <v>130</v>
      </c>
      <c r="AN11" s="93" t="s">
        <v>35</v>
      </c>
    </row>
    <row r="12" spans="1:41" ht="291" customHeight="1" x14ac:dyDescent="0.2">
      <c r="A12" s="36" t="s">
        <v>77</v>
      </c>
      <c r="B12" s="36" t="s">
        <v>49</v>
      </c>
      <c r="C12" s="37" t="s">
        <v>4</v>
      </c>
      <c r="D12" s="37"/>
      <c r="E12" s="38">
        <v>0.1</v>
      </c>
      <c r="F12" s="38">
        <v>0.3</v>
      </c>
      <c r="G12" s="38">
        <v>0.3</v>
      </c>
      <c r="H12" s="38">
        <v>0.3</v>
      </c>
      <c r="I12" s="19" t="s">
        <v>12</v>
      </c>
      <c r="J12" s="46" t="s">
        <v>70</v>
      </c>
      <c r="K12" s="39">
        <v>1</v>
      </c>
      <c r="L12" s="39">
        <v>1</v>
      </c>
      <c r="M12" s="39">
        <v>0.1</v>
      </c>
      <c r="N12" s="39">
        <v>0.1</v>
      </c>
      <c r="O12" s="153">
        <f>N12/M12</f>
        <v>1</v>
      </c>
      <c r="P12" s="25" t="s">
        <v>50</v>
      </c>
      <c r="Q12" s="39">
        <v>0.3</v>
      </c>
      <c r="R12" s="39">
        <v>0.3</v>
      </c>
      <c r="S12" s="39">
        <v>0.01</v>
      </c>
      <c r="T12" s="154">
        <f>S12/Q12</f>
        <v>3.3333333333333333E-2</v>
      </c>
      <c r="U12" s="25" t="s">
        <v>51</v>
      </c>
      <c r="V12" s="23">
        <v>0.02</v>
      </c>
      <c r="W12" s="153">
        <f t="shared" si="2"/>
        <v>6.6666666666666666E-2</v>
      </c>
      <c r="X12" s="25" t="s">
        <v>64</v>
      </c>
      <c r="Y12" s="23">
        <v>0.05</v>
      </c>
      <c r="Z12" s="153">
        <f t="shared" si="3"/>
        <v>0.16666666666666669</v>
      </c>
      <c r="AA12" s="25" t="s">
        <v>79</v>
      </c>
      <c r="AB12" s="94">
        <v>0.06</v>
      </c>
      <c r="AC12" s="153">
        <f t="shared" si="6"/>
        <v>0.2</v>
      </c>
      <c r="AD12" s="25" t="s">
        <v>103</v>
      </c>
      <c r="AE12" s="117">
        <v>0.09</v>
      </c>
      <c r="AF12" s="153">
        <f>AE12/R12</f>
        <v>0.3</v>
      </c>
      <c r="AG12" s="25" t="s">
        <v>113</v>
      </c>
      <c r="AH12" s="117">
        <v>0.16</v>
      </c>
      <c r="AI12" s="158">
        <f>AH12/Q12</f>
        <v>0.53333333333333333</v>
      </c>
      <c r="AJ12" s="25" t="s">
        <v>125</v>
      </c>
      <c r="AK12" s="117">
        <v>0.21</v>
      </c>
      <c r="AL12" s="158">
        <f>21/30</f>
        <v>0.7</v>
      </c>
      <c r="AM12" s="25" t="s">
        <v>136</v>
      </c>
      <c r="AN12" s="93" t="s">
        <v>33</v>
      </c>
    </row>
    <row r="13" spans="1:41" ht="17.25" customHeight="1" x14ac:dyDescent="0.2">
      <c r="A13" s="124"/>
      <c r="B13" s="124"/>
      <c r="C13" s="124"/>
      <c r="D13" s="124"/>
      <c r="E13" s="3"/>
      <c r="F13" s="3"/>
      <c r="G13" s="3"/>
      <c r="H13" s="3"/>
      <c r="I13" s="3"/>
      <c r="J13" s="3"/>
      <c r="K13" s="3"/>
      <c r="L13" s="3"/>
      <c r="AE13" s="162"/>
      <c r="AI13" s="162"/>
    </row>
    <row r="14" spans="1:41" ht="23.25" customHeight="1" x14ac:dyDescent="0.2">
      <c r="A14" s="124"/>
      <c r="B14" s="124"/>
      <c r="C14" s="27"/>
      <c r="D14" s="40"/>
      <c r="E14" s="3"/>
      <c r="F14" s="3"/>
      <c r="G14" s="3"/>
      <c r="H14" s="3"/>
      <c r="I14" s="148"/>
      <c r="J14" s="3"/>
      <c r="K14" s="3"/>
      <c r="L14" s="3"/>
      <c r="AI14" s="162"/>
    </row>
    <row r="15" spans="1:41" x14ac:dyDescent="0.2">
      <c r="A15" s="3"/>
      <c r="B15" s="3"/>
      <c r="C15" s="3"/>
      <c r="D15" s="3"/>
      <c r="E15" s="3"/>
      <c r="F15" s="3"/>
      <c r="G15" s="3"/>
      <c r="H15" s="3"/>
      <c r="I15" s="3"/>
      <c r="J15" s="3"/>
      <c r="K15" s="3"/>
      <c r="L15" s="3"/>
    </row>
    <row r="16" spans="1:41" x14ac:dyDescent="0.2">
      <c r="B16" s="3"/>
      <c r="C16" s="3"/>
      <c r="D16" s="3"/>
      <c r="E16" s="3"/>
      <c r="F16" s="3"/>
      <c r="G16" s="3"/>
      <c r="H16" s="3"/>
      <c r="I16" s="3"/>
      <c r="J16" s="3"/>
      <c r="K16" s="3"/>
      <c r="L16" s="3"/>
    </row>
    <row r="17" spans="2:12" x14ac:dyDescent="0.2">
      <c r="B17" s="3"/>
      <c r="C17" s="3"/>
      <c r="D17" s="3"/>
      <c r="E17" s="3"/>
      <c r="F17" s="3"/>
      <c r="G17" s="3"/>
      <c r="H17" s="3"/>
      <c r="I17" s="3"/>
      <c r="J17" s="3"/>
      <c r="K17" s="3"/>
      <c r="L17" s="3"/>
    </row>
    <row r="18" spans="2:12" x14ac:dyDescent="0.2">
      <c r="B18" s="3"/>
      <c r="C18" s="3"/>
      <c r="D18" s="3"/>
      <c r="E18" s="3"/>
      <c r="F18" s="3"/>
      <c r="G18" s="3"/>
      <c r="H18" s="3"/>
      <c r="I18" s="3"/>
      <c r="J18" s="3"/>
      <c r="K18" s="3"/>
      <c r="L18" s="3"/>
    </row>
    <row r="19" spans="2:12" x14ac:dyDescent="0.2">
      <c r="B19" s="3"/>
      <c r="C19" s="3"/>
      <c r="D19" s="3"/>
      <c r="E19" s="3"/>
      <c r="F19" s="3"/>
      <c r="G19" s="3"/>
      <c r="H19" s="3"/>
      <c r="I19" s="3"/>
      <c r="J19" s="3"/>
      <c r="K19" s="3"/>
      <c r="L19" s="3"/>
    </row>
  </sheetData>
  <mergeCells count="15">
    <mergeCell ref="Q3:AM3"/>
    <mergeCell ref="AN3:AN4"/>
    <mergeCell ref="A13:D13"/>
    <mergeCell ref="A14:B14"/>
    <mergeCell ref="E3:H3"/>
    <mergeCell ref="M3:P3"/>
    <mergeCell ref="B3:B4"/>
    <mergeCell ref="A3:A4"/>
    <mergeCell ref="I3:I4"/>
    <mergeCell ref="C3:C4"/>
    <mergeCell ref="J3:J4"/>
    <mergeCell ref="K3:K4"/>
    <mergeCell ref="L3:L4"/>
    <mergeCell ref="D3:D4"/>
    <mergeCell ref="A2:AN2"/>
  </mergeCells>
  <conditionalFormatting sqref="O5:O12 T11:T12">
    <cfRule type="cellIs" dxfId="110" priority="142" operator="lessThan">
      <formula>0.4</formula>
    </cfRule>
    <cfRule type="cellIs" dxfId="109" priority="143" operator="between">
      <formula>0.4</formula>
      <formula>0.799</formula>
    </cfRule>
    <cfRule type="cellIs" dxfId="108" priority="144" operator="greaterThanOrEqual">
      <formula>0.8</formula>
    </cfRule>
  </conditionalFormatting>
  <conditionalFormatting sqref="T10">
    <cfRule type="cellIs" dxfId="107" priority="136" operator="lessThan">
      <formula>0.4</formula>
    </cfRule>
    <cfRule type="cellIs" dxfId="106" priority="137" operator="between">
      <formula>0.4</formula>
      <formula>0.799</formula>
    </cfRule>
    <cfRule type="cellIs" dxfId="105" priority="138" operator="greaterThanOrEqual">
      <formula>0.8</formula>
    </cfRule>
  </conditionalFormatting>
  <conditionalFormatting sqref="Z5:Z6">
    <cfRule type="cellIs" dxfId="104" priority="88" operator="lessThan">
      <formula>0.4</formula>
    </cfRule>
    <cfRule type="cellIs" dxfId="103" priority="89" operator="between">
      <formula>0.4</formula>
      <formula>0.799</formula>
    </cfRule>
    <cfRule type="cellIs" dxfId="102" priority="90" operator="greaterThanOrEqual">
      <formula>0.8</formula>
    </cfRule>
  </conditionalFormatting>
  <conditionalFormatting sqref="T7:T9">
    <cfRule type="cellIs" dxfId="101" priority="85" operator="lessThan">
      <formula>0.4</formula>
    </cfRule>
    <cfRule type="cellIs" dxfId="100" priority="86" operator="between">
      <formula>0.4</formula>
      <formula>0.799</formula>
    </cfRule>
    <cfRule type="cellIs" dxfId="99" priority="87" operator="greaterThanOrEqual">
      <formula>0.8</formula>
    </cfRule>
  </conditionalFormatting>
  <conditionalFormatting sqref="W7:W12">
    <cfRule type="cellIs" dxfId="98" priority="82" operator="lessThan">
      <formula>0.4</formula>
    </cfRule>
    <cfRule type="cellIs" dxfId="97" priority="83" operator="between">
      <formula>0.4</formula>
      <formula>0.799</formula>
    </cfRule>
    <cfRule type="cellIs" dxfId="96" priority="84" operator="greaterThanOrEqual">
      <formula>0.8</formula>
    </cfRule>
  </conditionalFormatting>
  <conditionalFormatting sqref="Z7:Z12">
    <cfRule type="cellIs" dxfId="95" priority="79" operator="lessThan">
      <formula>0.4</formula>
    </cfRule>
    <cfRule type="cellIs" dxfId="94" priority="80" operator="between">
      <formula>0.4</formula>
      <formula>0.799</formula>
    </cfRule>
    <cfRule type="cellIs" dxfId="93" priority="81" operator="greaterThanOrEqual">
      <formula>0.8</formula>
    </cfRule>
  </conditionalFormatting>
  <conditionalFormatting sqref="T5:T6">
    <cfRule type="cellIs" dxfId="92" priority="76" operator="lessThan">
      <formula>0.4</formula>
    </cfRule>
    <cfRule type="cellIs" dxfId="91" priority="77" operator="between">
      <formula>0.4</formula>
      <formula>0.799</formula>
    </cfRule>
    <cfRule type="cellIs" dxfId="90" priority="78" operator="greaterThanOrEqual">
      <formula>0.8</formula>
    </cfRule>
  </conditionalFormatting>
  <conditionalFormatting sqref="W5:W6">
    <cfRule type="cellIs" dxfId="89" priority="73" operator="lessThan">
      <formula>0.4</formula>
    </cfRule>
    <cfRule type="cellIs" dxfId="88" priority="74" operator="between">
      <formula>0.4</formula>
      <formula>0.799</formula>
    </cfRule>
    <cfRule type="cellIs" dxfId="87" priority="75" operator="greaterThanOrEqual">
      <formula>0.8</formula>
    </cfRule>
  </conditionalFormatting>
  <conditionalFormatting sqref="AC5:AC12">
    <cfRule type="cellIs" dxfId="86" priority="64" operator="lessThan">
      <formula>0.4</formula>
    </cfRule>
    <cfRule type="cellIs" dxfId="85" priority="65" operator="between">
      <formula>0.4</formula>
      <formula>0.799</formula>
    </cfRule>
    <cfRule type="cellIs" dxfId="84" priority="66" operator="greaterThanOrEqual">
      <formula>0.8</formula>
    </cfRule>
  </conditionalFormatting>
  <conditionalFormatting sqref="AF10">
    <cfRule type="cellIs" dxfId="83" priority="61" operator="lessThan">
      <formula>0.4</formula>
    </cfRule>
    <cfRule type="cellIs" dxfId="82" priority="62" operator="between">
      <formula>0.4</formula>
      <formula>0.799</formula>
    </cfRule>
    <cfRule type="cellIs" dxfId="81" priority="63" operator="greaterThanOrEqual">
      <formula>0.8</formula>
    </cfRule>
  </conditionalFormatting>
  <conditionalFormatting sqref="AF8">
    <cfRule type="cellIs" dxfId="80" priority="58" operator="lessThan">
      <formula>0.4</formula>
    </cfRule>
    <cfRule type="cellIs" dxfId="79" priority="59" operator="between">
      <formula>0.4</formula>
      <formula>0.799</formula>
    </cfRule>
    <cfRule type="cellIs" dxfId="78" priority="60" operator="greaterThanOrEqual">
      <formula>0.8</formula>
    </cfRule>
  </conditionalFormatting>
  <conditionalFormatting sqref="AF6:AF7">
    <cfRule type="cellIs" dxfId="77" priority="55" operator="lessThan">
      <formula>0.4</formula>
    </cfRule>
    <cfRule type="cellIs" dxfId="76" priority="56" operator="between">
      <formula>0.4</formula>
      <formula>0.799</formula>
    </cfRule>
    <cfRule type="cellIs" dxfId="75" priority="57" operator="greaterThanOrEqual">
      <formula>0.8</formula>
    </cfRule>
  </conditionalFormatting>
  <conditionalFormatting sqref="AF5">
    <cfRule type="cellIs" dxfId="74" priority="52" operator="lessThan">
      <formula>0.4</formula>
    </cfRule>
    <cfRule type="cellIs" dxfId="73" priority="53" operator="between">
      <formula>0.4</formula>
      <formula>0.799</formula>
    </cfRule>
    <cfRule type="cellIs" dxfId="72" priority="54" operator="greaterThanOrEqual">
      <formula>0.8</formula>
    </cfRule>
  </conditionalFormatting>
  <conditionalFormatting sqref="AF9">
    <cfRule type="cellIs" dxfId="71" priority="49" operator="lessThan">
      <formula>0.4</formula>
    </cfRule>
    <cfRule type="cellIs" dxfId="70" priority="50" operator="between">
      <formula>0.4</formula>
      <formula>0.799</formula>
    </cfRule>
    <cfRule type="cellIs" dxfId="69" priority="51" operator="greaterThanOrEqual">
      <formula>0.8</formula>
    </cfRule>
  </conditionalFormatting>
  <conditionalFormatting sqref="AF12">
    <cfRule type="cellIs" dxfId="68" priority="46" operator="lessThan">
      <formula>0.4</formula>
    </cfRule>
    <cfRule type="cellIs" dxfId="67" priority="47" operator="between">
      <formula>0.4</formula>
      <formula>0.799</formula>
    </cfRule>
    <cfRule type="cellIs" dxfId="66" priority="48" operator="greaterThanOrEqual">
      <formula>0.8</formula>
    </cfRule>
  </conditionalFormatting>
  <conditionalFormatting sqref="AF11">
    <cfRule type="cellIs" dxfId="65" priority="43" operator="lessThan">
      <formula>0.4</formula>
    </cfRule>
    <cfRule type="cellIs" dxfId="64" priority="44" operator="between">
      <formula>0.4</formula>
      <formula>0.799</formula>
    </cfRule>
    <cfRule type="cellIs" dxfId="63" priority="45" operator="greaterThanOrEqual">
      <formula>0.8</formula>
    </cfRule>
  </conditionalFormatting>
  <conditionalFormatting sqref="AI11:AI12">
    <cfRule type="cellIs" dxfId="62" priority="40" operator="lessThan">
      <formula>0.4</formula>
    </cfRule>
    <cfRule type="cellIs" dxfId="61" priority="41" operator="between">
      <formula>0.4</formula>
      <formula>0.799</formula>
    </cfRule>
    <cfRule type="cellIs" dxfId="60" priority="42" operator="greaterThanOrEqual">
      <formula>0.8</formula>
    </cfRule>
  </conditionalFormatting>
  <conditionalFormatting sqref="AI5:AI10">
    <cfRule type="cellIs" dxfId="59" priority="34" operator="lessThan">
      <formula>0.4</formula>
    </cfRule>
    <cfRule type="cellIs" dxfId="58" priority="35" operator="between">
      <formula>0.4</formula>
      <formula>0.799</formula>
    </cfRule>
    <cfRule type="cellIs" dxfId="57" priority="36" operator="greaterThanOrEqual">
      <formula>0.8</formula>
    </cfRule>
  </conditionalFormatting>
  <conditionalFormatting sqref="AL9">
    <cfRule type="cellIs" dxfId="26" priority="25" operator="lessThan">
      <formula>0.4</formula>
    </cfRule>
    <cfRule type="cellIs" dxfId="25" priority="26" operator="between">
      <formula>0.4</formula>
      <formula>0.799</formula>
    </cfRule>
    <cfRule type="cellIs" dxfId="24" priority="27" operator="greaterThanOrEqual">
      <formula>0.8</formula>
    </cfRule>
  </conditionalFormatting>
  <conditionalFormatting sqref="AL11">
    <cfRule type="cellIs" dxfId="23" priority="22" operator="lessThan">
      <formula>0.4</formula>
    </cfRule>
    <cfRule type="cellIs" dxfId="22" priority="23" operator="between">
      <formula>0.4</formula>
      <formula>0.799</formula>
    </cfRule>
    <cfRule type="cellIs" dxfId="21" priority="24" operator="greaterThanOrEqual">
      <formula>0.8</formula>
    </cfRule>
  </conditionalFormatting>
  <conditionalFormatting sqref="AL5">
    <cfRule type="cellIs" dxfId="20" priority="19" operator="lessThan">
      <formula>0.4</formula>
    </cfRule>
    <cfRule type="cellIs" dxfId="19" priority="20" operator="between">
      <formula>0.4</formula>
      <formula>0.799</formula>
    </cfRule>
    <cfRule type="cellIs" dxfId="18" priority="21" operator="greaterThanOrEqual">
      <formula>0.8</formula>
    </cfRule>
  </conditionalFormatting>
  <conditionalFormatting sqref="AL7">
    <cfRule type="cellIs" dxfId="17" priority="16" operator="lessThan">
      <formula>0.4</formula>
    </cfRule>
    <cfRule type="cellIs" dxfId="16" priority="17" operator="between">
      <formula>0.4</formula>
      <formula>0.799</formula>
    </cfRule>
    <cfRule type="cellIs" dxfId="15" priority="18" operator="greaterThanOrEqual">
      <formula>0.8</formula>
    </cfRule>
  </conditionalFormatting>
  <conditionalFormatting sqref="AL6">
    <cfRule type="cellIs" dxfId="11" priority="10" operator="lessThan">
      <formula>0.4</formula>
    </cfRule>
    <cfRule type="cellIs" dxfId="10" priority="11" operator="between">
      <formula>0.4</formula>
      <formula>0.799</formula>
    </cfRule>
    <cfRule type="cellIs" dxfId="9" priority="12" operator="greaterThanOrEqual">
      <formula>0.8</formula>
    </cfRule>
  </conditionalFormatting>
  <conditionalFormatting sqref="AL8">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AL10">
    <cfRule type="cellIs" dxfId="5" priority="4" operator="lessThan">
      <formula>0.4</formula>
    </cfRule>
    <cfRule type="cellIs" dxfId="4" priority="5" operator="between">
      <formula>0.4</formula>
      <formula>0.799</formula>
    </cfRule>
    <cfRule type="cellIs" dxfId="3" priority="6" operator="greaterThanOrEqual">
      <formula>0.8</formula>
    </cfRule>
  </conditionalFormatting>
  <conditionalFormatting sqref="AL12">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7" zoomScale="60" zoomScaleNormal="60" workbookViewId="0">
      <selection activeCell="B9" sqref="B9"/>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135" t="s">
        <v>0</v>
      </c>
      <c r="B1" s="134" t="s">
        <v>13</v>
      </c>
      <c r="C1" s="134" t="s">
        <v>2</v>
      </c>
      <c r="D1" s="134" t="s">
        <v>89</v>
      </c>
      <c r="E1" s="134" t="s">
        <v>3</v>
      </c>
      <c r="F1" s="134"/>
      <c r="G1" s="134"/>
      <c r="H1" s="134"/>
      <c r="I1" s="134" t="s">
        <v>39</v>
      </c>
    </row>
    <row r="2" spans="1:9" ht="32.25" customHeight="1" x14ac:dyDescent="0.25">
      <c r="A2" s="135"/>
      <c r="B2" s="134"/>
      <c r="C2" s="134"/>
      <c r="D2" s="134"/>
      <c r="E2" s="108">
        <v>2019</v>
      </c>
      <c r="F2" s="108">
        <v>2020</v>
      </c>
      <c r="G2" s="108">
        <v>2021</v>
      </c>
      <c r="H2" s="108">
        <v>2022</v>
      </c>
      <c r="I2" s="134"/>
    </row>
    <row r="3" spans="1:9" ht="159" customHeight="1" x14ac:dyDescent="0.25">
      <c r="A3" s="109" t="s">
        <v>38</v>
      </c>
      <c r="B3" s="16" t="s">
        <v>16</v>
      </c>
      <c r="C3" s="7" t="s">
        <v>4</v>
      </c>
      <c r="D3" s="46" t="s">
        <v>86</v>
      </c>
      <c r="E3" s="23">
        <v>0.03</v>
      </c>
      <c r="F3" s="8">
        <v>0.23</v>
      </c>
      <c r="G3" s="8">
        <v>0.5</v>
      </c>
      <c r="H3" s="8">
        <v>0.6</v>
      </c>
      <c r="I3" s="45" t="s">
        <v>23</v>
      </c>
    </row>
    <row r="4" spans="1:9" ht="159" customHeight="1" x14ac:dyDescent="0.25">
      <c r="A4" s="109" t="s">
        <v>38</v>
      </c>
      <c r="B4" s="16" t="s">
        <v>14</v>
      </c>
      <c r="C4" s="7" t="s">
        <v>4</v>
      </c>
      <c r="D4" s="46" t="s">
        <v>86</v>
      </c>
      <c r="E4" s="11">
        <v>8.5000000000000006E-2</v>
      </c>
      <c r="F4" s="11">
        <v>0.20100000000000001</v>
      </c>
      <c r="G4" s="11">
        <v>0.35099999999999998</v>
      </c>
      <c r="H4" s="8">
        <v>0.6</v>
      </c>
      <c r="I4" s="45" t="s">
        <v>5</v>
      </c>
    </row>
    <row r="5" spans="1:9" ht="162.75" customHeight="1" x14ac:dyDescent="0.25">
      <c r="A5" s="109" t="s">
        <v>38</v>
      </c>
      <c r="B5" s="16" t="s">
        <v>6</v>
      </c>
      <c r="C5" s="24" t="s">
        <v>4</v>
      </c>
      <c r="D5" s="46" t="s">
        <v>86</v>
      </c>
      <c r="E5" s="8">
        <v>0.23</v>
      </c>
      <c r="F5" s="8">
        <v>0.37</v>
      </c>
      <c r="G5" s="8">
        <v>0.49</v>
      </c>
      <c r="H5" s="8">
        <v>0.6</v>
      </c>
      <c r="I5" s="45" t="s">
        <v>23</v>
      </c>
    </row>
    <row r="6" spans="1:9" ht="288" x14ac:dyDescent="0.25">
      <c r="A6" s="110" t="s">
        <v>37</v>
      </c>
      <c r="B6" s="16" t="s">
        <v>7</v>
      </c>
      <c r="C6" s="7" t="s">
        <v>4</v>
      </c>
      <c r="D6" s="46" t="s">
        <v>88</v>
      </c>
      <c r="E6" s="11">
        <v>3.0999999999999999E-3</v>
      </c>
      <c r="F6" s="11">
        <v>0.19900000000000001</v>
      </c>
      <c r="G6" s="11">
        <v>0.20300000000000001</v>
      </c>
      <c r="H6" s="11">
        <v>0.59399999999999997</v>
      </c>
      <c r="I6" s="45" t="s">
        <v>22</v>
      </c>
    </row>
    <row r="7" spans="1:9" ht="288" x14ac:dyDescent="0.25">
      <c r="A7" s="109" t="s">
        <v>38</v>
      </c>
      <c r="B7" s="16" t="s">
        <v>15</v>
      </c>
      <c r="C7" s="24" t="s">
        <v>4</v>
      </c>
      <c r="D7" s="46" t="s">
        <v>87</v>
      </c>
      <c r="E7" s="8">
        <v>0.05</v>
      </c>
      <c r="F7" s="8">
        <v>0.3</v>
      </c>
      <c r="G7" s="8">
        <v>0.6</v>
      </c>
      <c r="H7" s="8">
        <v>1</v>
      </c>
      <c r="I7" s="9" t="s">
        <v>48</v>
      </c>
    </row>
    <row r="8" spans="1:9" ht="288" x14ac:dyDescent="0.25">
      <c r="A8" s="109" t="s">
        <v>38</v>
      </c>
      <c r="B8" s="45" t="s">
        <v>9</v>
      </c>
      <c r="C8" s="28" t="s">
        <v>10</v>
      </c>
      <c r="D8" s="46" t="s">
        <v>87</v>
      </c>
      <c r="E8" s="24">
        <v>6</v>
      </c>
      <c r="F8" s="24">
        <v>10</v>
      </c>
      <c r="G8" s="24">
        <v>17</v>
      </c>
      <c r="H8" s="24">
        <v>20</v>
      </c>
      <c r="I8" s="9" t="s">
        <v>22</v>
      </c>
    </row>
    <row r="9" spans="1:9" ht="263.25" customHeight="1" x14ac:dyDescent="0.25">
      <c r="A9" s="109" t="s">
        <v>38</v>
      </c>
      <c r="B9" s="111" t="s">
        <v>11</v>
      </c>
      <c r="C9" s="24" t="s">
        <v>8</v>
      </c>
      <c r="D9" s="46" t="s">
        <v>87</v>
      </c>
      <c r="E9" s="112">
        <v>175</v>
      </c>
      <c r="F9" s="112">
        <v>200</v>
      </c>
      <c r="G9" s="112">
        <v>225</v>
      </c>
      <c r="H9" s="112">
        <v>250</v>
      </c>
      <c r="I9" s="19" t="s">
        <v>12</v>
      </c>
    </row>
    <row r="10" spans="1:9" ht="126" x14ac:dyDescent="0.25">
      <c r="A10" s="36" t="s">
        <v>77</v>
      </c>
      <c r="B10" s="36" t="s">
        <v>49</v>
      </c>
      <c r="C10" s="37" t="s">
        <v>4</v>
      </c>
      <c r="D10" s="37"/>
      <c r="E10" s="38">
        <v>0.1</v>
      </c>
      <c r="F10" s="38">
        <v>0.3</v>
      </c>
      <c r="G10" s="38">
        <v>0.3</v>
      </c>
      <c r="H10" s="38">
        <v>0.3</v>
      </c>
      <c r="I10" s="19" t="s">
        <v>12</v>
      </c>
    </row>
  </sheetData>
  <mergeCells count="6">
    <mergeCell ref="I1:I2"/>
    <mergeCell ref="A1:A2"/>
    <mergeCell ref="B1:B2"/>
    <mergeCell ref="C1:C2"/>
    <mergeCell ref="D1:D2"/>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138" t="s">
        <v>2</v>
      </c>
      <c r="B1" s="132" t="s">
        <v>1</v>
      </c>
      <c r="C1" s="125" t="s">
        <v>3</v>
      </c>
      <c r="D1" s="125"/>
      <c r="E1" s="125"/>
      <c r="F1" s="125"/>
      <c r="G1" s="129" t="s">
        <v>39</v>
      </c>
      <c r="H1" s="140" t="s">
        <v>17</v>
      </c>
      <c r="I1" s="126"/>
      <c r="J1" s="126"/>
      <c r="K1" s="136" t="s">
        <v>20</v>
      </c>
      <c r="L1" s="137"/>
    </row>
    <row r="2" spans="1:12" ht="63.75" customHeight="1" thickBot="1" x14ac:dyDescent="0.3">
      <c r="A2" s="139"/>
      <c r="B2" s="133"/>
      <c r="C2" s="59">
        <v>2019</v>
      </c>
      <c r="D2" s="59">
        <v>2020</v>
      </c>
      <c r="E2" s="59">
        <v>2021</v>
      </c>
      <c r="F2" s="59">
        <v>2022</v>
      </c>
      <c r="G2" s="130"/>
      <c r="H2" s="72" t="s">
        <v>18</v>
      </c>
      <c r="I2" s="73" t="s">
        <v>19</v>
      </c>
      <c r="J2" s="73" t="s">
        <v>24</v>
      </c>
      <c r="K2" s="74" t="s">
        <v>95</v>
      </c>
      <c r="L2" s="75" t="s">
        <v>93</v>
      </c>
    </row>
    <row r="3" spans="1:12" ht="54" x14ac:dyDescent="0.25">
      <c r="A3" s="63" t="s">
        <v>4</v>
      </c>
      <c r="B3" s="41">
        <v>0.6</v>
      </c>
      <c r="C3" s="64">
        <v>0.03</v>
      </c>
      <c r="D3" s="65">
        <v>0.23</v>
      </c>
      <c r="E3" s="65">
        <v>0.5</v>
      </c>
      <c r="F3" s="65">
        <v>0.6</v>
      </c>
      <c r="G3" s="66" t="s">
        <v>23</v>
      </c>
      <c r="H3" s="67">
        <v>0.03</v>
      </c>
      <c r="I3" s="68">
        <v>0.03</v>
      </c>
      <c r="J3" s="69">
        <f t="shared" ref="J3" si="0">I3/H3</f>
        <v>1</v>
      </c>
      <c r="K3" s="71">
        <v>0.23</v>
      </c>
      <c r="L3" s="76">
        <v>5.0000000000000001E-3</v>
      </c>
    </row>
  </sheetData>
  <mergeCells count="6">
    <mergeCell ref="K1:L1"/>
    <mergeCell ref="A1:A2"/>
    <mergeCell ref="B1:B2"/>
    <mergeCell ref="C1:F1"/>
    <mergeCell ref="G1:G2"/>
    <mergeCell ref="H1:J1"/>
  </mergeCells>
  <phoneticPr fontId="9" type="noConversion"/>
  <conditionalFormatting sqref="J3">
    <cfRule type="cellIs" dxfId="56" priority="16" operator="lessThan">
      <formula>0.4</formula>
    </cfRule>
    <cfRule type="cellIs" dxfId="55" priority="17" operator="between">
      <formula>0.4</formula>
      <formula>0.799</formula>
    </cfRule>
    <cfRule type="cellIs" dxfId="54" priority="18" operator="greaterThanOrEqual">
      <formula>0.8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143" t="s">
        <v>2</v>
      </c>
      <c r="B1" s="125" t="s">
        <v>1</v>
      </c>
      <c r="C1" s="125" t="s">
        <v>3</v>
      </c>
      <c r="D1" s="125"/>
      <c r="E1" s="125"/>
      <c r="F1" s="125"/>
      <c r="G1" s="125" t="s">
        <v>39</v>
      </c>
      <c r="H1" s="146" t="s">
        <v>17</v>
      </c>
      <c r="I1" s="146"/>
      <c r="J1" s="146"/>
      <c r="K1" s="141" t="s">
        <v>20</v>
      </c>
      <c r="L1" s="142"/>
    </row>
    <row r="2" spans="1:12" ht="57.75" customHeight="1" thickBot="1" x14ac:dyDescent="0.3">
      <c r="A2" s="144"/>
      <c r="B2" s="145"/>
      <c r="C2" s="77">
        <v>2019</v>
      </c>
      <c r="D2" s="77">
        <v>2020</v>
      </c>
      <c r="E2" s="77">
        <v>2021</v>
      </c>
      <c r="F2" s="77">
        <v>2022</v>
      </c>
      <c r="G2" s="145"/>
      <c r="H2" s="78" t="s">
        <v>18</v>
      </c>
      <c r="I2" s="79" t="s">
        <v>19</v>
      </c>
      <c r="J2" s="79" t="s">
        <v>24</v>
      </c>
      <c r="K2" s="74" t="s">
        <v>95</v>
      </c>
      <c r="L2" s="75" t="s">
        <v>93</v>
      </c>
    </row>
    <row r="3" spans="1:12" ht="54" x14ac:dyDescent="0.25">
      <c r="A3" s="24" t="s">
        <v>4</v>
      </c>
      <c r="B3" s="10">
        <v>0.6</v>
      </c>
      <c r="C3" s="8">
        <v>0.23</v>
      </c>
      <c r="D3" s="8">
        <v>0.37</v>
      </c>
      <c r="E3" s="8">
        <v>0.49</v>
      </c>
      <c r="F3" s="8">
        <v>0.6</v>
      </c>
      <c r="G3" s="45" t="s">
        <v>23</v>
      </c>
      <c r="H3" s="11">
        <f t="shared" ref="H3" si="0">+C3</f>
        <v>0.23</v>
      </c>
      <c r="I3" s="11">
        <v>0.23</v>
      </c>
      <c r="J3" s="20">
        <f t="shared" ref="J3" si="1">I3/H3</f>
        <v>1</v>
      </c>
      <c r="K3" s="11">
        <v>0.37</v>
      </c>
      <c r="L3" s="11">
        <v>8.0000000000000002E-3</v>
      </c>
    </row>
  </sheetData>
  <mergeCells count="6">
    <mergeCell ref="K1:L1"/>
    <mergeCell ref="A1:A2"/>
    <mergeCell ref="B1:B2"/>
    <mergeCell ref="C1:F1"/>
    <mergeCell ref="G1:G2"/>
    <mergeCell ref="H1:J1"/>
  </mergeCells>
  <phoneticPr fontId="9" type="noConversion"/>
  <conditionalFormatting sqref="J3">
    <cfRule type="cellIs" dxfId="53" priority="22" operator="lessThan">
      <formula>0.4</formula>
    </cfRule>
    <cfRule type="cellIs" dxfId="52" priority="23" operator="between">
      <formula>0.4</formula>
      <formula>0.799</formula>
    </cfRule>
    <cfRule type="cellIs" dxfId="51" priority="24" operator="greaterThanOrEqual">
      <formula>0.8</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143" t="s">
        <v>2</v>
      </c>
      <c r="B1" s="125" t="s">
        <v>1</v>
      </c>
      <c r="C1" s="125" t="s">
        <v>3</v>
      </c>
      <c r="D1" s="125"/>
      <c r="E1" s="125"/>
      <c r="F1" s="125"/>
      <c r="G1" s="125" t="s">
        <v>39</v>
      </c>
      <c r="H1" s="146" t="s">
        <v>17</v>
      </c>
      <c r="I1" s="146"/>
      <c r="J1" s="146"/>
      <c r="K1" s="141" t="s">
        <v>20</v>
      </c>
      <c r="L1" s="142"/>
    </row>
    <row r="2" spans="1:12" ht="60.75" customHeight="1" thickBot="1" x14ac:dyDescent="0.3">
      <c r="A2" s="144"/>
      <c r="B2" s="145"/>
      <c r="C2" s="77">
        <v>2019</v>
      </c>
      <c r="D2" s="77">
        <v>2020</v>
      </c>
      <c r="E2" s="77">
        <v>2021</v>
      </c>
      <c r="F2" s="77">
        <v>2022</v>
      </c>
      <c r="G2" s="145"/>
      <c r="H2" s="78" t="s">
        <v>18</v>
      </c>
      <c r="I2" s="79" t="s">
        <v>19</v>
      </c>
      <c r="J2" s="79" t="s">
        <v>24</v>
      </c>
      <c r="K2" s="74" t="s">
        <v>95</v>
      </c>
      <c r="L2" s="75" t="s">
        <v>93</v>
      </c>
    </row>
    <row r="3" spans="1:12" ht="36" x14ac:dyDescent="0.25">
      <c r="A3" s="80" t="s">
        <v>4</v>
      </c>
      <c r="B3" s="81">
        <v>0.6</v>
      </c>
      <c r="C3" s="67">
        <v>8.5000000000000006E-2</v>
      </c>
      <c r="D3" s="67">
        <v>0.20100000000000001</v>
      </c>
      <c r="E3" s="67">
        <v>0.35099999999999998</v>
      </c>
      <c r="F3" s="65">
        <v>0.6</v>
      </c>
      <c r="G3" s="82" t="s">
        <v>5</v>
      </c>
      <c r="H3" s="67">
        <v>8.5000000000000006E-2</v>
      </c>
      <c r="I3" s="67">
        <v>2.3E-2</v>
      </c>
      <c r="J3" s="83">
        <f>I3/H3</f>
        <v>0.27058823529411763</v>
      </c>
      <c r="K3" s="67">
        <v>0.20100000000000001</v>
      </c>
      <c r="L3" s="64">
        <v>0</v>
      </c>
    </row>
  </sheetData>
  <mergeCells count="6">
    <mergeCell ref="K1:L1"/>
    <mergeCell ref="A1:A2"/>
    <mergeCell ref="B1:B2"/>
    <mergeCell ref="C1:F1"/>
    <mergeCell ref="G1:G2"/>
    <mergeCell ref="H1:J1"/>
  </mergeCells>
  <conditionalFormatting sqref="J3">
    <cfRule type="cellIs" dxfId="50" priority="1" operator="lessThan">
      <formula>0.4</formula>
    </cfRule>
    <cfRule type="cellIs" dxfId="49" priority="2" operator="between">
      <formula>0.4</formula>
      <formula>0.799</formula>
    </cfRule>
    <cfRule type="cellIs" dxfId="48" priority="3" operator="greaterThanOrEqual">
      <formula>0.8</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143" t="s">
        <v>2</v>
      </c>
      <c r="B1" s="125" t="s">
        <v>1</v>
      </c>
      <c r="C1" s="125" t="s">
        <v>3</v>
      </c>
      <c r="D1" s="125"/>
      <c r="E1" s="125"/>
      <c r="F1" s="125"/>
      <c r="G1" s="125" t="s">
        <v>39</v>
      </c>
      <c r="H1" s="146" t="s">
        <v>17</v>
      </c>
      <c r="I1" s="146"/>
      <c r="J1" s="146"/>
      <c r="K1" s="141" t="s">
        <v>20</v>
      </c>
      <c r="L1" s="142"/>
    </row>
    <row r="2" spans="1:12" ht="58.5" customHeight="1" thickBot="1" x14ac:dyDescent="0.3">
      <c r="A2" s="144"/>
      <c r="B2" s="145"/>
      <c r="C2" s="77">
        <v>2019</v>
      </c>
      <c r="D2" s="77">
        <v>2020</v>
      </c>
      <c r="E2" s="77">
        <v>2021</v>
      </c>
      <c r="F2" s="77">
        <v>2022</v>
      </c>
      <c r="G2" s="145"/>
      <c r="H2" s="78" t="s">
        <v>18</v>
      </c>
      <c r="I2" s="79" t="s">
        <v>19</v>
      </c>
      <c r="J2" s="79" t="s">
        <v>24</v>
      </c>
      <c r="K2" s="74" t="s">
        <v>95</v>
      </c>
      <c r="L2" s="75" t="s">
        <v>93</v>
      </c>
    </row>
    <row r="3" spans="1:12" ht="36" x14ac:dyDescent="0.25">
      <c r="A3" s="80" t="s">
        <v>4</v>
      </c>
      <c r="B3" s="81">
        <v>1</v>
      </c>
      <c r="C3" s="64">
        <v>0.05</v>
      </c>
      <c r="D3" s="64">
        <v>0.3</v>
      </c>
      <c r="E3" s="64">
        <v>0.6</v>
      </c>
      <c r="F3" s="65">
        <v>1</v>
      </c>
      <c r="G3" s="84" t="s">
        <v>96</v>
      </c>
      <c r="H3" s="64">
        <v>0.05</v>
      </c>
      <c r="I3" s="64">
        <v>0.05</v>
      </c>
      <c r="J3" s="83">
        <f>I3/H3</f>
        <v>1</v>
      </c>
      <c r="K3" s="64">
        <v>0.3</v>
      </c>
      <c r="L3" s="64">
        <v>0.14000000000000001</v>
      </c>
    </row>
  </sheetData>
  <mergeCells count="6">
    <mergeCell ref="K1:L1"/>
    <mergeCell ref="A1:A2"/>
    <mergeCell ref="B1:B2"/>
    <mergeCell ref="C1:F1"/>
    <mergeCell ref="G1:G2"/>
    <mergeCell ref="H1:J1"/>
  </mergeCells>
  <conditionalFormatting sqref="J3">
    <cfRule type="cellIs" dxfId="47" priority="1" operator="lessThan">
      <formula>0.4</formula>
    </cfRule>
    <cfRule type="cellIs" dxfId="46" priority="2" operator="between">
      <formula>0.4</formula>
      <formula>0.799</formula>
    </cfRule>
    <cfRule type="cellIs" dxfId="45" priority="3" operator="greaterThanOrEqual">
      <formula>0.8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143" t="s">
        <v>2</v>
      </c>
      <c r="B1" s="125" t="s">
        <v>1</v>
      </c>
      <c r="C1" s="125" t="s">
        <v>3</v>
      </c>
      <c r="D1" s="125"/>
      <c r="E1" s="125"/>
      <c r="F1" s="125"/>
      <c r="G1" s="125" t="s">
        <v>39</v>
      </c>
      <c r="H1" s="146" t="s">
        <v>17</v>
      </c>
      <c r="I1" s="146"/>
      <c r="J1" s="146"/>
      <c r="K1" s="141" t="s">
        <v>20</v>
      </c>
      <c r="L1" s="142"/>
    </row>
    <row r="2" spans="1:12" ht="72.75" thickBot="1" x14ac:dyDescent="0.3">
      <c r="A2" s="144"/>
      <c r="B2" s="145"/>
      <c r="C2" s="77">
        <v>2019</v>
      </c>
      <c r="D2" s="77">
        <v>2020</v>
      </c>
      <c r="E2" s="77">
        <v>2021</v>
      </c>
      <c r="F2" s="77">
        <v>2022</v>
      </c>
      <c r="G2" s="145"/>
      <c r="H2" s="78" t="s">
        <v>18</v>
      </c>
      <c r="I2" s="79" t="s">
        <v>19</v>
      </c>
      <c r="J2" s="79" t="s">
        <v>24</v>
      </c>
      <c r="K2" s="74" t="s">
        <v>95</v>
      </c>
      <c r="L2" s="75" t="s">
        <v>93</v>
      </c>
    </row>
    <row r="3" spans="1:12" ht="36" x14ac:dyDescent="0.25">
      <c r="A3" s="85" t="s">
        <v>8</v>
      </c>
      <c r="B3" s="87">
        <v>20</v>
      </c>
      <c r="C3" s="87">
        <v>6</v>
      </c>
      <c r="D3" s="87">
        <v>10</v>
      </c>
      <c r="E3" s="87">
        <v>17</v>
      </c>
      <c r="F3" s="87">
        <v>20</v>
      </c>
      <c r="G3" s="84" t="s">
        <v>5</v>
      </c>
      <c r="H3" s="87">
        <v>6</v>
      </c>
      <c r="I3" s="87">
        <v>8</v>
      </c>
      <c r="J3" s="83">
        <f>I3/H3</f>
        <v>1.3333333333333333</v>
      </c>
      <c r="K3" s="86">
        <v>10</v>
      </c>
      <c r="L3" s="86">
        <v>11</v>
      </c>
    </row>
  </sheetData>
  <mergeCells count="6">
    <mergeCell ref="K1:L1"/>
    <mergeCell ref="A1:A2"/>
    <mergeCell ref="B1:B2"/>
    <mergeCell ref="C1:F1"/>
    <mergeCell ref="G1:G2"/>
    <mergeCell ref="H1:J1"/>
  </mergeCells>
  <conditionalFormatting sqref="J3">
    <cfRule type="cellIs" dxfId="44" priority="1" operator="lessThan">
      <formula>0.4</formula>
    </cfRule>
    <cfRule type="cellIs" dxfId="43" priority="2" operator="between">
      <formula>0.4</formula>
      <formula>0.799</formula>
    </cfRule>
    <cfRule type="cellIs" dxfId="42" priority="3"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125" t="s">
        <v>1</v>
      </c>
      <c r="B1" s="125" t="s">
        <v>3</v>
      </c>
      <c r="C1" s="125"/>
      <c r="D1" s="125"/>
      <c r="E1" s="125"/>
      <c r="F1" s="125" t="s">
        <v>39</v>
      </c>
      <c r="G1" s="146" t="s">
        <v>17</v>
      </c>
      <c r="H1" s="146"/>
      <c r="I1" s="146"/>
      <c r="J1" s="141" t="s">
        <v>20</v>
      </c>
      <c r="K1" s="142"/>
    </row>
    <row r="2" spans="1:11" ht="79.5" customHeight="1" thickBot="1" x14ac:dyDescent="0.3">
      <c r="A2" s="145"/>
      <c r="B2" s="77">
        <v>2019</v>
      </c>
      <c r="C2" s="77">
        <v>2020</v>
      </c>
      <c r="D2" s="77">
        <v>2021</v>
      </c>
      <c r="E2" s="77">
        <v>2022</v>
      </c>
      <c r="F2" s="145"/>
      <c r="G2" s="78" t="s">
        <v>18</v>
      </c>
      <c r="H2" s="79" t="s">
        <v>19</v>
      </c>
      <c r="I2" s="79" t="s">
        <v>24</v>
      </c>
      <c r="J2" s="74" t="s">
        <v>95</v>
      </c>
      <c r="K2" s="75" t="s">
        <v>93</v>
      </c>
    </row>
    <row r="3" spans="1:11" ht="25.5" x14ac:dyDescent="0.25">
      <c r="A3" s="87">
        <v>250</v>
      </c>
      <c r="B3" s="87">
        <v>175</v>
      </c>
      <c r="C3" s="87">
        <v>200</v>
      </c>
      <c r="D3" s="87">
        <v>225</v>
      </c>
      <c r="E3" s="87">
        <v>250</v>
      </c>
      <c r="F3" s="85" t="s">
        <v>12</v>
      </c>
      <c r="G3" s="87">
        <v>175</v>
      </c>
      <c r="H3" s="87">
        <v>185</v>
      </c>
      <c r="I3" s="83">
        <f>H3/G3</f>
        <v>1.0571428571428572</v>
      </c>
      <c r="J3" s="86">
        <v>200</v>
      </c>
      <c r="K3" s="86">
        <v>200</v>
      </c>
    </row>
  </sheetData>
  <mergeCells count="5">
    <mergeCell ref="A1:A2"/>
    <mergeCell ref="B1:E1"/>
    <mergeCell ref="F1:F2"/>
    <mergeCell ref="G1:I1"/>
    <mergeCell ref="J1:K1"/>
  </mergeCells>
  <conditionalFormatting sqref="I3">
    <cfRule type="cellIs" dxfId="41" priority="1" operator="lessThan">
      <formula>0.4</formula>
    </cfRule>
    <cfRule type="cellIs" dxfId="40" priority="2" operator="between">
      <formula>0.4</formula>
      <formula>0.799</formula>
    </cfRule>
    <cfRule type="cellIs" dxfId="39" priority="3"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143" t="s">
        <v>2</v>
      </c>
      <c r="B1" s="125" t="s">
        <v>1</v>
      </c>
      <c r="C1" s="125" t="s">
        <v>3</v>
      </c>
      <c r="D1" s="125"/>
      <c r="E1" s="125"/>
      <c r="F1" s="125"/>
      <c r="G1" s="125" t="s">
        <v>39</v>
      </c>
      <c r="H1" s="146" t="s">
        <v>17</v>
      </c>
      <c r="I1" s="146"/>
      <c r="J1" s="146"/>
      <c r="K1" s="141" t="s">
        <v>20</v>
      </c>
      <c r="L1" s="142"/>
    </row>
    <row r="2" spans="1:12" ht="76.5" customHeight="1" thickBot="1" x14ac:dyDescent="0.3">
      <c r="A2" s="144"/>
      <c r="B2" s="145"/>
      <c r="C2" s="77">
        <v>2019</v>
      </c>
      <c r="D2" s="77">
        <v>2020</v>
      </c>
      <c r="E2" s="77">
        <v>2021</v>
      </c>
      <c r="F2" s="77">
        <v>2022</v>
      </c>
      <c r="G2" s="145"/>
      <c r="H2" s="78" t="s">
        <v>18</v>
      </c>
      <c r="I2" s="79" t="s">
        <v>19</v>
      </c>
      <c r="J2" s="79" t="s">
        <v>24</v>
      </c>
      <c r="K2" s="74" t="s">
        <v>95</v>
      </c>
      <c r="L2" s="75" t="s">
        <v>93</v>
      </c>
    </row>
    <row r="3" spans="1:12" ht="36" x14ac:dyDescent="0.25">
      <c r="A3" s="80" t="s">
        <v>4</v>
      </c>
      <c r="B3" s="81">
        <v>1</v>
      </c>
      <c r="C3" s="67">
        <v>3.0000000000000001E-3</v>
      </c>
      <c r="D3" s="67">
        <v>0.19900000000000001</v>
      </c>
      <c r="E3" s="67">
        <v>0.20300000000000001</v>
      </c>
      <c r="F3" s="67">
        <v>0.59399999999999997</v>
      </c>
      <c r="G3" s="82" t="s">
        <v>5</v>
      </c>
      <c r="H3" s="67">
        <v>3.0000000000000001E-3</v>
      </c>
      <c r="I3" s="67">
        <v>3.0000000000000001E-3</v>
      </c>
      <c r="J3" s="83">
        <f>I3/H3</f>
        <v>1</v>
      </c>
      <c r="K3" s="67">
        <v>0.19900000000000001</v>
      </c>
      <c r="L3" s="64">
        <v>0</v>
      </c>
    </row>
  </sheetData>
  <mergeCells count="6">
    <mergeCell ref="K1:L1"/>
    <mergeCell ref="A1:A2"/>
    <mergeCell ref="B1:B2"/>
    <mergeCell ref="C1:F1"/>
    <mergeCell ref="G1:G2"/>
    <mergeCell ref="H1:J1"/>
  </mergeCells>
  <conditionalFormatting sqref="J3">
    <cfRule type="cellIs" dxfId="38" priority="1" operator="lessThan">
      <formula>0.4</formula>
    </cfRule>
    <cfRule type="cellIs" dxfId="37" priority="2" operator="between">
      <formula>0.4</formula>
      <formula>0.799</formula>
    </cfRule>
    <cfRule type="cellIs" dxfId="36"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Metas PND IGAC_2020</vt:lpstr>
      <vt:lpstr>Hoja1</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XIMENA RUISEÑORA</cp:lastModifiedBy>
  <dcterms:created xsi:type="dcterms:W3CDTF">2019-08-16T15:25:21Z</dcterms:created>
  <dcterms:modified xsi:type="dcterms:W3CDTF">2020-10-13T22:22:40Z</dcterms:modified>
</cp:coreProperties>
</file>