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hidePivotFieldList="1"/>
  <mc:AlternateContent xmlns:mc="http://schemas.openxmlformats.org/markup-compatibility/2006">
    <mc:Choice Requires="x15">
      <x15ac:absPath xmlns:x15ac="http://schemas.microsoft.com/office/spreadsheetml/2010/11/ac" url="D:\Documentos\2. Laborales\IGAC\3. SIG IGAC\Riesgos\Actualización 2021\Definitivo\"/>
    </mc:Choice>
  </mc:AlternateContent>
  <xr:revisionPtr revIDLastSave="0" documentId="13_ncr:1_{F162042D-4345-4E5E-912E-0FAA550FA8A1}" xr6:coauthVersionLast="47" xr6:coauthVersionMax="47" xr10:uidLastSave="{00000000-0000-0000-0000-000000000000}"/>
  <bookViews>
    <workbookView xWindow="-113" yWindow="-113" windowWidth="24267" windowHeight="13148" tabRatio="914" xr2:uid="{00000000-000D-0000-FFFF-FFFF00000000}"/>
  </bookViews>
  <sheets>
    <sheet name="Inicio" sheetId="16" r:id="rId1"/>
    <sheet name="Matriz consolidada" sheetId="39" r:id="rId2"/>
    <sheet name="Alineación" sheetId="40" r:id="rId3"/>
    <sheet name="Mapa de calor" sheetId="17" state="hidden" r:id="rId4"/>
    <sheet name="OBJ_PRO" sheetId="14" state="hidden" r:id="rId5"/>
  </sheets>
  <externalReferences>
    <externalReference r:id="rId6"/>
    <externalReference r:id="rId7"/>
  </externalReferences>
  <definedNames>
    <definedName name="_xlnm._FilterDatabase" localSheetId="2" hidden="1">Alineación!$A$37:$J$111</definedName>
    <definedName name="_xlnm._FilterDatabase" localSheetId="1" hidden="1">'Matriz consolidada'!$A$55:$BT$173</definedName>
    <definedName name="_xlnm.Print_Area" localSheetId="2">Alineación!$A$1:$J$37</definedName>
    <definedName name="_xlnm.Print_Area" localSheetId="0">Inicio!$A$1:$N$91</definedName>
    <definedName name="_xlnm.Print_Area" localSheetId="1">'Matriz consolidada'!$A$1:$BS$55</definedName>
    <definedName name="CALIFICACION" localSheetId="2">#REF!</definedName>
    <definedName name="CALIFICACION">#REF!</definedName>
    <definedName name="_xlnm.Criteria" localSheetId="2">Alineación!$G$17:$G$18</definedName>
    <definedName name="_xlnm.Criteria" localSheetId="1">'Matriz consolidada'!$L$15:$L$16</definedName>
    <definedName name="Dimensiones" localSheetId="2">#REF!</definedName>
    <definedName name="Dimensiones">#REF!</definedName>
    <definedName name="Estrategias" localSheetId="2">#REF!</definedName>
    <definedName name="Estrategias">#REF!</definedName>
    <definedName name="Lista_proceso">[1]PA_SERVCIUDA!$F$2</definedName>
    <definedName name="Lista_reporte">[1]REPORTE!$C$5</definedName>
    <definedName name="Objetivo_1" localSheetId="2">#REF!</definedName>
    <definedName name="Objetivo_1">#REF!</definedName>
    <definedName name="Objetivo_2" localSheetId="2">#REF!</definedName>
    <definedName name="Objetivo_2">#REF!</definedName>
    <definedName name="Objetivo_3" localSheetId="2">#REF!</definedName>
    <definedName name="Objetivo_3">#REF!</definedName>
    <definedName name="Objetivo_4" localSheetId="2">#REF!</definedName>
    <definedName name="Objetivo_4">#REF!</definedName>
    <definedName name="Objetivo_5" localSheetId="2">#REF!</definedName>
    <definedName name="Objetivo_5">#REF!</definedName>
    <definedName name="objetivos_institucionales" localSheetId="2">#REF!</definedName>
    <definedName name="objetivos_institucionales">#REF!</definedName>
    <definedName name="Planes_institucionales" localSheetId="2">#REF!</definedName>
    <definedName name="Planes_institucionales">#REF!</definedName>
    <definedName name="Politica" localSheetId="2">#REF!</definedName>
    <definedName name="Politica">#REF!</definedName>
    <definedName name="PROBABILIDAD" localSheetId="2">#REF!</definedName>
    <definedName name="PROBABILIDAD">#REF!</definedName>
    <definedName name="Proceso" localSheetId="2">#REF!</definedName>
    <definedName name="Proceso">#REF!</definedName>
    <definedName name="Recursos" localSheetId="2">#REF!</definedName>
    <definedName name="Recursos">#REF!</definedName>
    <definedName name="SERVCIUDA" localSheetId="2">#REF!</definedName>
    <definedName name="SERVCIUDA">#REF!</definedName>
    <definedName name="SERVICIO_AL_CIUDADANO_Y_PARTICIPACION" localSheetId="2">#REF!</definedName>
    <definedName name="SERVICIO_AL_CIUDADANO_Y_PARTICIPACION">#REF!</definedName>
    <definedName name="Tipo_indicador" localSheetId="2">#REF!</definedName>
    <definedName name="Tipo_indicador">#REF!</definedName>
    <definedName name="TipoControl" localSheetId="2">#REF!</definedName>
    <definedName name="TipoControl">#REF!</definedName>
    <definedName name="Unidad_medida" localSheetId="2">#REF!</definedName>
    <definedName name="Unidad_medida">#REF!</definedName>
    <definedName name="Valores" localSheetId="2">#REF!</definedName>
    <definedName name="Valor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8" i="40" l="1"/>
  <c r="BR109" i="39"/>
  <c r="BP109" i="39"/>
  <c r="T109" i="39" s="1"/>
  <c r="BI109" i="39"/>
  <c r="BE109" i="39"/>
  <c r="BD109" i="39"/>
  <c r="BC109" i="39"/>
  <c r="BA109" i="39"/>
  <c r="AZ109" i="39"/>
  <c r="AY109" i="39"/>
  <c r="AU109" i="39"/>
  <c r="BB109" i="39" s="1"/>
  <c r="U109" i="39"/>
  <c r="Q109" i="39"/>
  <c r="P109" i="39"/>
  <c r="BI108" i="39"/>
  <c r="BE108" i="39"/>
  <c r="BD108" i="39"/>
  <c r="BC108" i="39"/>
  <c r="BA108" i="39"/>
  <c r="AZ108" i="39"/>
  <c r="AY108" i="39"/>
  <c r="AU108" i="39"/>
  <c r="BB108" i="39" s="1"/>
  <c r="AF108" i="39"/>
  <c r="BR107" i="39"/>
  <c r="BP107" i="39"/>
  <c r="BI107" i="39"/>
  <c r="BE107" i="39"/>
  <c r="BD107" i="39"/>
  <c r="BC107" i="39"/>
  <c r="BA107" i="39"/>
  <c r="AZ107" i="39"/>
  <c r="AY107" i="39"/>
  <c r="AU107" i="39"/>
  <c r="BB107" i="39" s="1"/>
  <c r="AF107" i="39"/>
  <c r="BP106" i="39"/>
  <c r="BI106" i="39"/>
  <c r="BE106" i="39"/>
  <c r="BD106" i="39"/>
  <c r="BC106" i="39"/>
  <c r="BA106" i="39"/>
  <c r="AZ106" i="39"/>
  <c r="AY106" i="39"/>
  <c r="AU106" i="39"/>
  <c r="BB106" i="39" s="1"/>
  <c r="AF106" i="39"/>
  <c r="Q106" i="39"/>
  <c r="R106" i="39" s="1"/>
  <c r="P106" i="39"/>
  <c r="BI105" i="39"/>
  <c r="BE105" i="39"/>
  <c r="BD105" i="39"/>
  <c r="BC105" i="39"/>
  <c r="BA105" i="39"/>
  <c r="AZ105" i="39"/>
  <c r="AY105" i="39"/>
  <c r="AU105" i="39"/>
  <c r="BB105" i="39" s="1"/>
  <c r="AF105" i="39"/>
  <c r="X105" i="39"/>
  <c r="U105" i="39"/>
  <c r="R105" i="39"/>
  <c r="BI104" i="39"/>
  <c r="BE104" i="39"/>
  <c r="BD104" i="39"/>
  <c r="BC104" i="39"/>
  <c r="BA104" i="39"/>
  <c r="AZ104" i="39"/>
  <c r="AY104" i="39"/>
  <c r="AU104" i="39"/>
  <c r="BB104" i="39" s="1"/>
  <c r="AF104" i="39"/>
  <c r="Q104" i="39"/>
  <c r="R104" i="39" s="1"/>
  <c r="P104" i="39"/>
  <c r="BI103" i="39"/>
  <c r="BE103" i="39"/>
  <c r="BD103" i="39"/>
  <c r="BC103" i="39"/>
  <c r="BA103" i="39"/>
  <c r="AZ103" i="39"/>
  <c r="AY103" i="39"/>
  <c r="AU103" i="39"/>
  <c r="BB103" i="39" s="1"/>
  <c r="AF103" i="39"/>
  <c r="U103" i="39"/>
  <c r="BI102" i="39"/>
  <c r="BE102" i="39"/>
  <c r="BD102" i="39"/>
  <c r="BC102" i="39"/>
  <c r="BA102" i="39"/>
  <c r="AZ102" i="39"/>
  <c r="AY102" i="39"/>
  <c r="AU102" i="39"/>
  <c r="BB102" i="39" s="1"/>
  <c r="AF102" i="39"/>
  <c r="Q102" i="39"/>
  <c r="R102" i="39" s="1"/>
  <c r="P102" i="39"/>
  <c r="BI101" i="39"/>
  <c r="BE101" i="39"/>
  <c r="BD101" i="39"/>
  <c r="BC101" i="39"/>
  <c r="BA101" i="39"/>
  <c r="AZ101" i="39"/>
  <c r="AY101" i="39"/>
  <c r="AU101" i="39"/>
  <c r="BB101" i="39" s="1"/>
  <c r="AF101" i="39"/>
  <c r="Q101" i="39"/>
  <c r="R101" i="39" s="1"/>
  <c r="P101" i="39"/>
  <c r="L16" i="39"/>
  <c r="BF102" i="39" l="1"/>
  <c r="BG102" i="39" s="1"/>
  <c r="BJ102" i="39" s="1"/>
  <c r="BK102" i="39" s="1"/>
  <c r="BF105" i="39"/>
  <c r="BG105" i="39" s="1"/>
  <c r="BJ105" i="39" s="1"/>
  <c r="BK105" i="39" s="1"/>
  <c r="BF107" i="39"/>
  <c r="BG107" i="39" s="1"/>
  <c r="BJ107" i="39" s="1"/>
  <c r="BK107" i="39" s="1"/>
  <c r="BF103" i="39"/>
  <c r="BG103" i="39" s="1"/>
  <c r="BJ103" i="39" s="1"/>
  <c r="BK103" i="39" s="1"/>
  <c r="BF106" i="39"/>
  <c r="BG106" i="39" s="1"/>
  <c r="BJ106" i="39" s="1"/>
  <c r="BK106" i="39" s="1"/>
  <c r="BF108" i="39"/>
  <c r="BG108" i="39" s="1"/>
  <c r="BJ108" i="39" s="1"/>
  <c r="BK108" i="39" s="1"/>
  <c r="BF104" i="39"/>
  <c r="BG104" i="39" s="1"/>
  <c r="BJ104" i="39" s="1"/>
  <c r="BK104" i="39" s="1"/>
  <c r="V109" i="39"/>
  <c r="W109" i="39"/>
  <c r="BF101" i="39"/>
  <c r="BG101" i="39" s="1"/>
  <c r="BJ101" i="39" s="1"/>
  <c r="BK101" i="39" s="1"/>
  <c r="BL101" i="39" s="1"/>
  <c r="BM101" i="39" s="1"/>
  <c r="BF109" i="39"/>
  <c r="BG109" i="39" s="1"/>
  <c r="BJ109" i="39" s="1"/>
  <c r="BK109" i="39" s="1"/>
  <c r="BL106" i="39" l="1"/>
  <c r="BM106" i="39" s="1"/>
  <c r="BR106" i="39" s="1"/>
  <c r="BL102" i="39"/>
  <c r="BM102" i="39" s="1"/>
  <c r="BR102" i="39" s="1"/>
  <c r="BL104" i="39"/>
  <c r="BM104" i="39" s="1"/>
  <c r="BP108" i="39" s="1"/>
  <c r="BQ106" i="39" s="1"/>
  <c r="T106" i="39" s="1"/>
  <c r="BR101" i="39"/>
  <c r="BS101" i="39" s="1"/>
  <c r="U101" i="39" s="1"/>
  <c r="BP101" i="39"/>
  <c r="BQ101" i="39" s="1"/>
  <c r="T101" i="39" s="1"/>
  <c r="BP104" i="39" l="1"/>
  <c r="BP105" i="39"/>
  <c r="T105" i="39" s="1"/>
  <c r="BR108" i="39"/>
  <c r="BS106" i="39" s="1"/>
  <c r="U106" i="39" s="1"/>
  <c r="W106" i="39" s="1"/>
  <c r="X106" i="39" s="1"/>
  <c r="BP103" i="39"/>
  <c r="T103" i="39" s="1"/>
  <c r="BR103" i="39"/>
  <c r="BS102" i="39" s="1"/>
  <c r="U102" i="39" s="1"/>
  <c r="BP102" i="39"/>
  <c r="BR105" i="39"/>
  <c r="BR104" i="39"/>
  <c r="W101" i="39"/>
  <c r="X101" i="39" s="1"/>
  <c r="V101" i="39"/>
  <c r="BQ102" i="39" l="1"/>
  <c r="T102" i="39" s="1"/>
  <c r="W102" i="39" s="1"/>
  <c r="X102" i="39" s="1"/>
  <c r="V106" i="39"/>
  <c r="BS104" i="39"/>
  <c r="U104" i="39" s="1"/>
  <c r="BQ104" i="39"/>
  <c r="T104" i="39" s="1"/>
  <c r="V102" i="39" l="1"/>
  <c r="W104" i="39"/>
  <c r="X104" i="39" s="1"/>
  <c r="V104" i="39"/>
  <c r="G5" i="17" l="1"/>
  <c r="F5" i="17"/>
  <c r="E5" i="17"/>
  <c r="D5" i="17"/>
  <c r="C5" i="17"/>
  <c r="G6" i="17"/>
  <c r="F6" i="17"/>
  <c r="E6" i="17"/>
  <c r="D6" i="17"/>
  <c r="C6" i="17"/>
  <c r="G7" i="17"/>
  <c r="F7" i="17"/>
  <c r="E7" i="17"/>
  <c r="D7" i="17"/>
  <c r="C7" i="17"/>
  <c r="G8" i="17"/>
  <c r="F8" i="17"/>
  <c r="E8" i="17"/>
  <c r="D8" i="17"/>
  <c r="C8" i="17"/>
  <c r="C9" i="17"/>
  <c r="D9" i="17"/>
  <c r="E9" i="17"/>
  <c r="F9" i="17"/>
  <c r="G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DAVID</author>
  </authors>
  <commentList>
    <comment ref="Y55" authorId="0" shapeId="0" xr:uid="{EFC1948D-D779-43D6-B736-605356FD0E90}">
      <text>
        <r>
          <rPr>
            <b/>
            <sz val="9"/>
            <color indexed="81"/>
            <rFont val="Tahoma"/>
            <family val="2"/>
          </rPr>
          <t>DAVID:</t>
        </r>
        <r>
          <rPr>
            <sz val="9"/>
            <color indexed="81"/>
            <rFont val="Tahoma"/>
            <family val="2"/>
          </rPr>
          <t xml:space="preserve">
NOMBRE, CARGO Y CORREO RESPONSABLE DETERMINAR LA MATERIALIZACIÓN DEL RIESGO</t>
        </r>
      </text>
    </comment>
    <comment ref="Z55" authorId="0" shapeId="0" xr:uid="{9B597F89-C408-4411-9B30-828C171A2D59}">
      <text>
        <r>
          <rPr>
            <b/>
            <sz val="9"/>
            <color indexed="81"/>
            <rFont val="Tahoma"/>
            <family val="2"/>
          </rPr>
          <t>DAVID:</t>
        </r>
        <r>
          <rPr>
            <sz val="9"/>
            <color indexed="81"/>
            <rFont val="Tahoma"/>
            <family val="2"/>
          </rPr>
          <t xml:space="preserve">
¿EL RIESGO PODRÍA MATERIALIZARSE EN LAS DIRECCIONES TERRITORIALES? </t>
        </r>
      </text>
    </comment>
    <comment ref="AC55" authorId="0" shapeId="0" xr:uid="{4564B121-4902-4278-9C0F-6A0BD11363D7}">
      <text>
        <r>
          <rPr>
            <b/>
            <sz val="9"/>
            <color indexed="81"/>
            <rFont val="Tahoma"/>
            <family val="2"/>
          </rPr>
          <t>DAVID:</t>
        </r>
        <r>
          <rPr>
            <sz val="9"/>
            <color indexed="81"/>
            <rFont val="Tahoma"/>
            <family val="2"/>
          </rPr>
          <t xml:space="preserve">
¿ESTE CONTROL APLICA EN TERRITORIALES?</t>
        </r>
      </text>
    </comment>
    <comment ref="AP102" authorId="0" shapeId="0" xr:uid="{B228074C-FAC9-477F-B6D2-D1C34D2D7327}">
      <text>
        <r>
          <rPr>
            <b/>
            <sz val="9"/>
            <color indexed="81"/>
            <rFont val="Tahoma"/>
            <family val="2"/>
          </rPr>
          <t>DAVID:</t>
        </r>
        <r>
          <rPr>
            <sz val="9"/>
            <color indexed="81"/>
            <rFont val="Tahoma"/>
            <family val="2"/>
          </rPr>
          <t xml:space="preserve">
Bimensual</t>
        </r>
      </text>
    </comment>
    <comment ref="AP106" authorId="0" shapeId="0" xr:uid="{C0A4821B-6C7F-41FD-9671-41D11C7AFF40}">
      <text>
        <r>
          <rPr>
            <b/>
            <sz val="9"/>
            <color rgb="FF000000"/>
            <rFont val="Tahoma"/>
            <family val="2"/>
          </rPr>
          <t>DAVID:</t>
        </r>
        <r>
          <rPr>
            <sz val="9"/>
            <color rgb="FF000000"/>
            <rFont val="Tahoma"/>
            <family val="2"/>
          </rPr>
          <t xml:space="preserve">
</t>
        </r>
        <r>
          <rPr>
            <sz val="9"/>
            <color rgb="FF000000"/>
            <rFont val="Tahoma"/>
            <family val="2"/>
          </rPr>
          <t>Bimensual</t>
        </r>
      </text>
    </comment>
  </commentList>
</comments>
</file>

<file path=xl/sharedStrings.xml><?xml version="1.0" encoding="utf-8"?>
<sst xmlns="http://schemas.openxmlformats.org/spreadsheetml/2006/main" count="5470" uniqueCount="982">
  <si>
    <t>RIESGO</t>
  </si>
  <si>
    <t>PROBABILIDAD</t>
  </si>
  <si>
    <t>IMPACTO</t>
  </si>
  <si>
    <t>PROCESO</t>
  </si>
  <si>
    <t>No</t>
  </si>
  <si>
    <t>OBJETIVO</t>
  </si>
  <si>
    <t>SI</t>
  </si>
  <si>
    <t>Número</t>
  </si>
  <si>
    <t>Direccionamiento Estratégico y Planeación</t>
  </si>
  <si>
    <t>Porcentaje</t>
  </si>
  <si>
    <t>CONTROLES</t>
  </si>
  <si>
    <t>TIPO DE RIESGO</t>
  </si>
  <si>
    <t>CAUSAS</t>
  </si>
  <si>
    <t>CONSECUENCIAS</t>
  </si>
  <si>
    <t xml:space="preserve">RESPONSABLE DE EJECUTAR EL CONTROL </t>
  </si>
  <si>
    <t>¿El control esta documentado?</t>
  </si>
  <si>
    <t>Tipo de control</t>
  </si>
  <si>
    <t>¿El control se esta aplicando?</t>
  </si>
  <si>
    <t>¿El control es efectivo para minimizar el riesgo?</t>
  </si>
  <si>
    <t>Frecuencia del Control</t>
  </si>
  <si>
    <t>Preventivo</t>
  </si>
  <si>
    <t>Detectivo</t>
  </si>
  <si>
    <t>Correctivo</t>
  </si>
  <si>
    <t>NO</t>
  </si>
  <si>
    <t>Diariamente</t>
  </si>
  <si>
    <t>Semanalmente</t>
  </si>
  <si>
    <t>Quincenalmente</t>
  </si>
  <si>
    <t>Mensualmente</t>
  </si>
  <si>
    <t>Anualmente</t>
  </si>
  <si>
    <t>Continuo</t>
  </si>
  <si>
    <t>A solicitud</t>
  </si>
  <si>
    <t>Semestralmente</t>
  </si>
  <si>
    <t>De Cumplimiento</t>
  </si>
  <si>
    <t>De Imagen o Reputacional</t>
  </si>
  <si>
    <t>De Corrupción</t>
  </si>
  <si>
    <t>De Seguridad Digital</t>
  </si>
  <si>
    <t>Ambiental</t>
  </si>
  <si>
    <t>Gerencial</t>
  </si>
  <si>
    <t>Operativo</t>
  </si>
  <si>
    <t>Financiero</t>
  </si>
  <si>
    <t>Tecnológico</t>
  </si>
  <si>
    <t>Estratégico</t>
  </si>
  <si>
    <t>Gestión Geodésica</t>
  </si>
  <si>
    <t>Gestión Cartográfica</t>
  </si>
  <si>
    <t>Gestión Agrológica</t>
  </si>
  <si>
    <t>Gestión Geográfica</t>
  </si>
  <si>
    <t>Gestión Catastral</t>
  </si>
  <si>
    <t>Regulación</t>
  </si>
  <si>
    <t>Gestión de Tecnologías de la Información</t>
  </si>
  <si>
    <t>Gestión de Comunicaciones y Mercadeo</t>
  </si>
  <si>
    <t>Servicio al Ciudadano y Participación</t>
  </si>
  <si>
    <t>Gestión del Conocimiento, Investigación e Innovación</t>
  </si>
  <si>
    <t>Gestión del Talento Humano</t>
  </si>
  <si>
    <t>Gestión Financiera</t>
  </si>
  <si>
    <t>Gestión Documental</t>
  </si>
  <si>
    <t>Gestión Contractual</t>
  </si>
  <si>
    <t>Gestión Jurídica</t>
  </si>
  <si>
    <t>Gestión Informática de Soporte</t>
  </si>
  <si>
    <t>Control Disciplinario</t>
  </si>
  <si>
    <t>Seguimiento  y Evaluación Institucional</t>
  </si>
  <si>
    <t>Gestión de Servicios Administrativos</t>
  </si>
  <si>
    <t>Trimestralmente</t>
  </si>
  <si>
    <t>OPCIONES DE MANEJO DEL RIESGO INHERENTE</t>
  </si>
  <si>
    <t>Contexto Estratégico  FACTOR EXTERNO</t>
  </si>
  <si>
    <t>Políticos</t>
  </si>
  <si>
    <t>Económicos y financieros</t>
  </si>
  <si>
    <t>Sociales y culturales</t>
  </si>
  <si>
    <t>Tecnológicos</t>
  </si>
  <si>
    <t>Ambientales</t>
  </si>
  <si>
    <t>Legales y reglamentarios</t>
  </si>
  <si>
    <t>Contexto Estratégico  FACTOR INTERNO</t>
  </si>
  <si>
    <t>Procedimientos asociados</t>
  </si>
  <si>
    <t>Responsables del proceso</t>
  </si>
  <si>
    <t>Activos de seguridad digital</t>
  </si>
  <si>
    <t>Contexto Estratégico FACTOR DEL PROCESO</t>
  </si>
  <si>
    <t>Financieros</t>
  </si>
  <si>
    <t>Personal</t>
  </si>
  <si>
    <t>Procesos</t>
  </si>
  <si>
    <t>Tecnología</t>
  </si>
  <si>
    <t>Comunicación Interna</t>
  </si>
  <si>
    <t>Diseño del proceso</t>
  </si>
  <si>
    <t>Interacciones con otros procesos</t>
  </si>
  <si>
    <t>Transversalidad</t>
  </si>
  <si>
    <t>Comunicación entre los procesos</t>
  </si>
  <si>
    <t>RIESGO EXTREMO</t>
  </si>
  <si>
    <t>RIESGO ALTO</t>
  </si>
  <si>
    <t>RIESGO MODERADO</t>
  </si>
  <si>
    <t>RIESGO BAJO</t>
  </si>
  <si>
    <t>MATERIALIZACIÓN DE LAS TERRITORIALES</t>
  </si>
  <si>
    <t>Evitar el riesgo</t>
  </si>
  <si>
    <t>Reducir el riesgo</t>
  </si>
  <si>
    <t>Compartir o transferir el riesgo</t>
  </si>
  <si>
    <t>Asumir el riesgo</t>
  </si>
  <si>
    <t>APLICABILIDAD EN TERRITORIALES</t>
  </si>
  <si>
    <t>2. Periodicidad</t>
  </si>
  <si>
    <t>3. Propósito</t>
  </si>
  <si>
    <t>4. Realización del control</t>
  </si>
  <si>
    <t>5. Observaciones y desviaciones</t>
  </si>
  <si>
    <t>6. Evidencia</t>
  </si>
  <si>
    <t>1. Responsable Asignado</t>
  </si>
  <si>
    <t>1.1 Responsable Adecuado</t>
  </si>
  <si>
    <t>Asignado</t>
  </si>
  <si>
    <t>No asignado</t>
  </si>
  <si>
    <t>Adecuado</t>
  </si>
  <si>
    <t>Inadecuado</t>
  </si>
  <si>
    <t>Oportuna</t>
  </si>
  <si>
    <t>Inoportuna</t>
  </si>
  <si>
    <t>No es un control</t>
  </si>
  <si>
    <t>Confiable</t>
  </si>
  <si>
    <t>No confiable</t>
  </si>
  <si>
    <t>Se investigan y resuelven oportunamente</t>
  </si>
  <si>
    <t>No se investigan y resuelven oportunamente.</t>
  </si>
  <si>
    <t>Completa</t>
  </si>
  <si>
    <t>Prevenir</t>
  </si>
  <si>
    <t>Detectar</t>
  </si>
  <si>
    <t>Incompleta</t>
  </si>
  <si>
    <t>No existe</t>
  </si>
  <si>
    <t>Manual</t>
  </si>
  <si>
    <t>Automático</t>
  </si>
  <si>
    <t>CL1</t>
  </si>
  <si>
    <t>CL11</t>
  </si>
  <si>
    <t>CL2</t>
  </si>
  <si>
    <t>CL3</t>
  </si>
  <si>
    <t>CL4</t>
  </si>
  <si>
    <t>CL5</t>
  </si>
  <si>
    <t>CL6</t>
  </si>
  <si>
    <t>Fuerte</t>
  </si>
  <si>
    <t>Moderado</t>
  </si>
  <si>
    <t>Débil</t>
  </si>
  <si>
    <t>96-100</t>
  </si>
  <si>
    <t>86-95</t>
  </si>
  <si>
    <t>0-85</t>
  </si>
  <si>
    <t>Puntaje
TOTAL</t>
  </si>
  <si>
    <t>CDI</t>
  </si>
  <si>
    <t>DEP</t>
  </si>
  <si>
    <t>GAG</t>
  </si>
  <si>
    <t>GCA</t>
  </si>
  <si>
    <t>GCT</t>
  </si>
  <si>
    <t>GCO</t>
  </si>
  <si>
    <t>GCM</t>
  </si>
  <si>
    <t>GSA</t>
  </si>
  <si>
    <t>GTI</t>
  </si>
  <si>
    <t>GCI</t>
  </si>
  <si>
    <t>GTH</t>
  </si>
  <si>
    <t>GDO</t>
  </si>
  <si>
    <t>GFI</t>
  </si>
  <si>
    <t>GGD</t>
  </si>
  <si>
    <t>GGG</t>
  </si>
  <si>
    <t>GIS</t>
  </si>
  <si>
    <t>GJU</t>
  </si>
  <si>
    <t>REG</t>
  </si>
  <si>
    <t>SEI</t>
  </si>
  <si>
    <t>SCP</t>
  </si>
  <si>
    <t>RESPONSABLE DETERMINACIÓN DE LA MATERIALIZACIÓN</t>
  </si>
  <si>
    <t>ENTREGABLE</t>
  </si>
  <si>
    <t>META ANUAL</t>
  </si>
  <si>
    <t>Se ejecuta de manera consistente</t>
  </si>
  <si>
    <t>Se ejecuta algunas veces</t>
  </si>
  <si>
    <t>No se ejecuta</t>
  </si>
  <si>
    <t>Solidez del CONJUNTO de controles</t>
  </si>
  <si>
    <t>Solidez INDIVIDUAL de cada control</t>
  </si>
  <si>
    <t>Calificación de la solidez INDIVIDUAL</t>
  </si>
  <si>
    <t>Calificación de la solidez CONJUNTO</t>
  </si>
  <si>
    <t>Disminución de probabilidad</t>
  </si>
  <si>
    <t>Disminución de impacto</t>
  </si>
  <si>
    <t>Directamente</t>
  </si>
  <si>
    <t>No disminuye</t>
  </si>
  <si>
    <t>Indirectamente</t>
  </si>
  <si>
    <t>Unidad medida de meta</t>
  </si>
  <si>
    <t>DEP-1</t>
  </si>
  <si>
    <t>Funcionamiento del control</t>
  </si>
  <si>
    <t xml:space="preserve">  Incumplimiento en la ejecución del presupuesto de inversión y en las metas proyecto y PND</t>
  </si>
  <si>
    <t>1. Desconocimiento del plan estratégico y objetivos institucionales por parte de las áreas misionales y administrativas. 
2. Falta de articulación de las áreas misionales, estratégicas y de apoyo de la Entidad para el desarrollo de sus funciones.
3. Falta de compromiso de la Alta Dirección para el monitoreo del cumplimiento de las metas del plan estratégico.
4. Ausencia de comunicación con entidades del mismo sector para el cumplimiento de metas y proyectos.</t>
  </si>
  <si>
    <t>Desarticulación de los elementos del Plan Estratégico Institucional (PEI) con los planes y proyectos del IGAC</t>
  </si>
  <si>
    <t>1. Asignación inadecuada de perfiles de usuario en los sistemas de información.
2. Presión de superiores jerárquicamente para la alteración o uso indebido de los sistemas de información.
3. Ausencia de lineamientos para el registro de información en los aplicativos. 
4. Acciones intencionadas por las personas con acceso a los aplicativos para alterar la información. 
5. Desconocimiento de los aplicativos y su funcionamiento por parte de los servidores públicos.</t>
  </si>
  <si>
    <t>1. Alta rotación de personal.
2. Falta de capacitación en los temas referentes al sistema de gestión y MIPG para el personal antiguo y nuevo de la Entidad.
3. No aplicación de medidas de control y seguimiento a los requisitos normativos desde el proceso de Direccionamiento Estratégico y Planeación.
4.  Falta de Direccionamiento para la aplicación de los objetivos del MIPG y reconocimiento de su utilidad en la entidad.</t>
  </si>
  <si>
    <t xml:space="preserve">1. Puntuación baja en el Índice de desempeño Institucional - IDI de las políticas del modelo.
2. No se logra la integración de los sistemas de gestión con el MIPG.
3. Desenfoque de las actividades ejecutadas por el personal en función del modelo MIPG.
4. Llamados de atención por entidades de control o administrativas.
5. Reprocesos en las actividades.
6. Pérdida de imagen institucional y credibilidad del proceso de Direccionamiento Estratégico y Planeación.
7. Afectaciones para el proceso de certificación en la norma ISO 9001:2015 o implementación de las políticas del MIPG.
8. Afectaciones en el cumplimiento de los objetivos estratégicos de la entidad. </t>
  </si>
  <si>
    <t>DEP-2</t>
  </si>
  <si>
    <t>DEP-3</t>
  </si>
  <si>
    <t>Responsable Oficina Asesora de Planeación</t>
  </si>
  <si>
    <t>Correo electrónico de Visto Bueno de la OAP para el cargue en SINERGIA o Correo electrónico de notificación de cargue por el responsable.</t>
  </si>
  <si>
    <t xml:space="preserve"> Resultados del mecanismo de evaluación utilizado y/o material evidencia de la evaluación realizada. </t>
  </si>
  <si>
    <t>Meta cambiante</t>
  </si>
  <si>
    <t>Columnas PROMEDIO que se mueve el RIESGO en PROBABILIDAD</t>
  </si>
  <si>
    <t>Columnas que se mueve en PROBABILIDAD por control individual</t>
  </si>
  <si>
    <t>Columnas que se mueve en IMPACTO por control individual</t>
  </si>
  <si>
    <t>DEP-4</t>
  </si>
  <si>
    <t>Producir, actualizar y disponer información cartográfica básica del territorio nacional cumpliendo con las especificaciones y estándares de producción, dentro del marco de la infraestructura colombiana de datos espaciales, para atender oportunamente los requerimientos de usuarios internos y externos.</t>
  </si>
  <si>
    <t>Gestionar proyectos de investigación, desarrollo, e innovación, programas de transferencia del conocimiento y asistencia técnica en el uso de tecnologías geoespaciales, gestión de información geográfica y temáticas relacionadas con procesos misionales, en el marco del sistema nacional de ciencia y tecnología; de manera oportuna, confiable y pertinente, asegurando los flujos de información que apoyen el fortalecimiento institucional, para satisfacer las necesidades y expectativas de las partes interesadas, dando cumplimiento a la normatividad legal vigente.</t>
  </si>
  <si>
    <t>Atender de forma oportuna y eficaz las solicitudes de soporte técnico relacionados con la plataforma tecnológica de la Entidad.</t>
  </si>
  <si>
    <t>1. Recortes en el presupuesto de la OCI
2. Decisiones administrativas de supresión de auditorias del SGI.
3. Falta de funcionarios de planta y una alta rotación de personal contratista en la OCI.
4. Falta de competencia de los auditores internos para la ejecución de auditorías.
5. Falta de tiempo y disponibilidad del auditado
6. Falta de seguimiento permanente desde la OCI a la ejecución del programa anual de auditoria</t>
  </si>
  <si>
    <t>Incumplimiento del Programa Anual de Auditorias Internas de Gestión</t>
  </si>
  <si>
    <t xml:space="preserve">1. Susceptibilidad de los procesos no auditados de incurrir en situaciones que generen sanciones fiscales, disciplinarias e inclusive penales.
2. Posibles sanciones disciplinarias al Jefe de la OCI por la no ejecución del Programa Anual de Auditorias.
3. Pérdida de imagen institucional y credibilidad del proceso de seguimiento y evaluación.
4. Afectaciones en la prestación del servicio a los usuarios del IGAC. </t>
  </si>
  <si>
    <t xml:space="preserve">1. Falta de competencias y destrezas de los auditores internos para la ejecución de auditorías.
2. No contar con la información suficiente y oportuna para la realización de la Auditoria.
3. Desconocimiento por parte del auditor de las normas vigentes aplicables al proceso auditado.
4. Pérdida de la información recopilada y de trabajo de la Oficina de Control Interno.
</t>
  </si>
  <si>
    <t>Incumplimiento de alguna de las normas legales, técnicas y de la entidad durante el ejercicio de auditoria</t>
  </si>
  <si>
    <t xml:space="preserve">1. Informes deficientes que pueden conllevar a una errada toma de decisiones e insuficiente conocimiento sobre el estado del Sistema de Control Interno.
2. Susceptibilidad de los procesos auditados de incurrir en situaciones que generen sanciones fiscales, disciplinarias e inclusive penales.
3. Pérdida de imagen institucional y credibilidad del proceso de seguimiento y evaluación.
4. Afectaciones en la prestación del servicio a los usuarios del IGAC. </t>
  </si>
  <si>
    <t>1. Falta de apropiación e interiorización del Estatuto de Auditoría Interna y Código de ética del auditor.
2. Debilidad en las competencias de los auditores e insuficiente capacitación.</t>
  </si>
  <si>
    <t>Desarrollo de ejercicios auditores con resultados subjetivos y/o parciales</t>
  </si>
  <si>
    <t xml:space="preserve">1. Susceptibilidad de los procesos auditados de incurrir en situaciones que generen sanciones fiscales, disciplinarias e inclusive penales.
2. Informes deficientes que pueden conllevar a una errada toma de decisiones e insuficiente conocimiento sobre el estado del Sistema de Control Interno.
3. Pérdida de imagen institucional y credibilidad del proceso de seguimiento y evaluación. </t>
  </si>
  <si>
    <t xml:space="preserve">1. Intereses particulares
2. Falta de apropiación e interiorización del Estatuto de Auditoría Interna y Código de ética del auditor.
3. Conflictos de interés presentados durante el proceso de auditoría.
4. Presión de niveles jerárquicos superiores para omitir la revisión o la verificación.
</t>
  </si>
  <si>
    <t>Omisión y/o encubrimiento deliberado durante la revisión y verificación 
de situaciones irregulares conocidas y/o encontradas en el proceso auditor, para favorecimiento propio o de terceros</t>
  </si>
  <si>
    <t xml:space="preserve">1. Detrimento patrimonial de la entidad
2. Incurrir en situaciones que generen sanciones fiscales, disciplinarias e inclusive penales.
3. Pérdida de imagen institucional y credibilidad del proceso de seguimiento y evaluación. </t>
  </si>
  <si>
    <t>1. Deficiencia en la atención prestada a los ciudadanos o grupos de interes
2. No contar con recursos tecnológicos para hacer seguimiento y agilizar las peticiones presentadas por los ciudadanos
3. Falta de conocimiento del personal de la normatividad vigente en derechos de petición</t>
  </si>
  <si>
    <t>1. Acciones de tutelas
2. Imposibilidad del seguimiento en tiempo real
3. Reprocesos y demora en las en la atención</t>
  </si>
  <si>
    <t>1. Afectaciones en la magen institucional y credibilidad del proceso de Servicio al Ciudadano y participación</t>
  </si>
  <si>
    <t>1. Falta de generación de espacios de participación previo a la expedición del acto administrativo teniendo en cuenta los requerimientos de ley.
2. Asignación de responsabilidades para la expedición de actos administrativos a personal sin las competencias de ley requeridas.
3. Falta de control en los cambios normativos del acto administrativo al interior de la entidad antes de su expedición.</t>
  </si>
  <si>
    <t>Inobservancia de las actividades tendientes a expedir regulación normativa por parte de la Entidad</t>
  </si>
  <si>
    <t>1. Sanciones de orden disciplinario, penal y/o fiscal en contra de la entidad o los funcionarios responsables.
2. Posibles demandas en contra de la entidad. 
3. Pérdida de imagen institucional y credibilidad del proceso de regulación.
4. Generación de vacíos legales por la ausencia de normatividad aplicable.</t>
  </si>
  <si>
    <t>Responsable en la Oficina, GIT o Área</t>
  </si>
  <si>
    <t>Responsable Oficina Asesora Jurídica</t>
  </si>
  <si>
    <t xml:space="preserve">1. Se identifica la ilegalidad del acto por parte de un ente judicial.
</t>
  </si>
  <si>
    <t>Declaratoria de inaplicación de la regulación expedida por la entidad</t>
  </si>
  <si>
    <t>1. Condiciones Ambientales que puedan afectar el desarrollo de las actividades del proceso</t>
  </si>
  <si>
    <t>1. Sanciones
2. Pérdida de imagen de la Entidad
3. Disminución de la calidad del Servicio</t>
  </si>
  <si>
    <t>Profesional responsable en el GIT Control Disciplinario</t>
  </si>
  <si>
    <t>Trimestral</t>
  </si>
  <si>
    <t>2. Deficiente o inadecuado control y seguimiento de las actuaciones llevadas a cabo en curso de los procesos disciplinarios.</t>
  </si>
  <si>
    <t>Actos indebidos por acción u omisión para favorecer a Funcionarios o exfuncionarios en el desarrollo del proceso disciplinario</t>
  </si>
  <si>
    <t>1. Sanciones
2. Pérdida de imagen de la Entidad</t>
  </si>
  <si>
    <t>1. Casos no registrados en la mesa de servicios del Instituto
2. Demoras en la contratación
3. Insuficiente personal (funcionarios y contratistas) para atender las solicitudes de soporte de usuario final
4. Niveles bajos o ausencia de seguimientos a las solicitudes de atención
5. Errores en la tipificación de las solicitudes en cuanto a urgencia y prioridad
6. Registro de solicitudes con alta complejidad que requieren esfuerzo de desarrollo o implementaciones de infraestructura no disponible</t>
  </si>
  <si>
    <t>1. Imagen negativa de la Oficina Informática y Telecomunicaciones
2. Usuario final insatisfecho 
3. Sanciones legales por la respuesta tardía a las solicitudes relacionadas con las aplicaciones misionales</t>
  </si>
  <si>
    <t>Ingenieros de sistemas de cada Dirección Territorial
Líder de mesa de servicios de la Oficina de Informática en el nivel central</t>
  </si>
  <si>
    <t xml:space="preserve">1. Mala o ausente programación de mantenimientos
2. Falta de recursos para la adquisición de insumos para la realización de mantenimientos
3. Ausencia o inasistencia del personal crítico de la OIT cuyo conocimiento especializado es requerido para el desarrollo de la jornada normal de trabajo </t>
  </si>
  <si>
    <t>1. Inoperatividad de la plataforma tecnológica para el cumplimiento de los objetivos institucionales 
2. Errores masivos sobre la plataforma tecnológica y en los sistemas de información
3. Daños en la infraestructura tecnológica
4. Afectación de los procesos de la entidad
5. Afectaciones en la prestación del servicio al usuario final
6. Pérdidas económicas
7. Sanciones legales</t>
  </si>
  <si>
    <t>Coordinador del GIT de Infraestructura Tecnológica</t>
  </si>
  <si>
    <t xml:space="preserve">1. Deficiencias en el control de perfiles y roles de acceso a las bases de datos
2. Auditoria insuficiente en las bases de datos
3. Falta de manifestación de conflictos de interés </t>
  </si>
  <si>
    <t xml:space="preserve">Posibilidad de otorgar accesos a la infraestructura tecnológica sin seguir procedimientos  formales para favorecer a un tercero </t>
  </si>
  <si>
    <t>1. Ocurrencia de delito que afecta al Instituto
2. Pérdida de confianza digital 
3. Sanciones de orden disciplinario, penal y fiscal en contra de la entidad.
4. Pérdida de imagen institucional y credibilidad del proceso informático
5. Pérdidas económicas para la entidad</t>
  </si>
  <si>
    <t xml:space="preserve">
1. Falta de verificación permanente a las plataformas y páginas web jurídicas especializadas.
2. Falta de respuesta adecuada y oportuna por parte de los procesos involucrados para atender  los requerimientos judiciales.
3. Novedades en el personal que afectan la atención de los trámites a procesos judiciales en la sede central y en las Direcciones Territoriales.</t>
  </si>
  <si>
    <t>Inoportunidad  en la respuesta a los requerimientos en procesos judiciales</t>
  </si>
  <si>
    <t>1. Sanciones de orden disciplinario, penal y fiscal en contra de la entidad y los abogados.
2. Posibles sentencias condenatorias que puede acarrear pérdida de recursos financieros.
3. Pérdida de imagen institucional y credibilidad del proceso de gestión jurídica.</t>
  </si>
  <si>
    <t xml:space="preserve">Jefe de la Oficina Asesora Jurídica o a quien asigne en Sede Central </t>
  </si>
  <si>
    <t>1. Falta de seguimiento al estado de los antecedentes disciplinarios de los abogados de la entidad.
2. No manifestación de conflictos de interés por parte de los abogados en procesos que tengan a cargo.
3. Desconocimiento de las inhabilidades e incompatibilidades de los abogados en el trámite de procesos judiciales.</t>
  </si>
  <si>
    <t>Respuesta indebida o fuera de los términos legales a los  procesos judiciales, para beneficiar los intereses de un tercero</t>
  </si>
  <si>
    <t xml:space="preserve">1. Sanciones de orden disciplinario, penal y fiscal en contra de la entidad y los abogados.
2. Pérdida de imagen institucional y credibilidad del proceso de gestión jurídica.
3. Detrimento patrimonial para la entidad producto de los actos de corrupción. </t>
  </si>
  <si>
    <t>Responsable asignado de la Oficina Asesora Jurídica en Sede Central</t>
  </si>
  <si>
    <t xml:space="preserve">1. Falta de verificación del cumplimiento de normatividad vigente.
2. Falta de apropiación de principios y valores institucionales.
3. Concentración de actividades de elaboración y revisión de lineamientos geográficos y deslindes en una sola persona.
4. Incumplimiento de los puntos de control establecidos dentro de los procedimientos
</t>
  </si>
  <si>
    <t>Solicitud o recibimiento de dádivas para generar lineamientos geográficos, certificados o  deslindes que no cumplan con la normatividad vigente,  estándares  o especificaciones técnicas para beneficio propio o de un tercero</t>
  </si>
  <si>
    <t>1. Perjuicio en la imagen institucional y pérdida de credibilidad en el IGAC
2. Sanciones disciplinarias
3. Demandas y procesos legales en contra del Instituto
4. Reprocesos ante la necesidad de volver a realizar el trabajo donde se haya detectado el hecho de corrupción.
5. Multas y sanciones que deba pagar el IGAC por perjuicios a terceros</t>
  </si>
  <si>
    <t>Coordinadores del GIT Estudios geográficos y ordenamiento territorial y GIT Fronteras y límites de entidades territoriales</t>
  </si>
  <si>
    <t>1. Filtración y/o pérdida  de la información al momento de su envío físico o digital para revisión de pares temáticos.
2. Falta de apropiación de principios y valores institucionales
3. Deficiencias en el cumplimiento de los lineamientos y controles dados por el IGAC para el manejo de la información confidencial por parte de los funcionarios y contratistas
4. Deficiencias en la seguridad digital 
5. Cultura organizacional orientada a evitar las sanciones ante hechos de corrupción 
6. Falta de mecanismos para identificar la presentación riesgos de corrupción en la Entidad
7. Debilidades en la socialización de la normatividad, controles e instrumentos desarrollados por el IGAC para evitar hechos de corrupción</t>
  </si>
  <si>
    <t>Manipulación y/o sustracción indebida de información  geográfica durante el proceso  previo a su publicación o presentación de resultados, para beneficio propio o de un tercero.</t>
  </si>
  <si>
    <t>1. Perjuicio en la imagen institucional y pérdida de credibilidad en el IGAC
2. Sanciones disciplinarias
3. Demandas y procesos legales en contra del Instituto
4. Demandas de parte del IGAC por pérdida de la autoría intelectual 
5. Reprocesos de las actividades que se ejecutaron para obtener el producto</t>
  </si>
  <si>
    <t>Técnico encargado de archivo del GIT Fronteras y límites de entidades territoriales</t>
  </si>
  <si>
    <t>1. Desconocimiento de la normatividad vigente y estándares de producción de información geográfica en la generación, actualización y publicación de metodologías, estudios e investigaciones geográficas y de la delimitación de entidades territoriales.
2. Débil validación de la normatividad, estándares y procedimientos en los productos generados
3. Falta o desactualización de procedimientos para la generación, actualización y publicación de metodologías, estudios e investigaciones geográficas y de la delimitación de entidades territoriales</t>
  </si>
  <si>
    <t>Incumplimiento de la normatividad, estándares y/o procedimientos de información geográfica en la generación, actualización y publicación de metodologías, estudios e investigaciones geográficas, deslindes y de la delimitación de entidades territoriales</t>
  </si>
  <si>
    <t>1. Sobrecostos
2. Reprocesos
3. Demandas que podrían desencadenar en indemnizaciones que deba pagar la Entidad
4. Pérdida de imagen y credibilidad
5. Quejas y reclamos de los usuarios
6. Investigaciones y sanciones disciplinarias</t>
  </si>
  <si>
    <t>Coordinadores del GIT Estudios geográficos y GIT de fronteras y limites de entidades territoriales</t>
  </si>
  <si>
    <t>Coordinador  GIT de Estudios Geográficos y Ordenamiento Territorial, el Coordinador GIT de Fronteras y Limites de Entidades Territoriales</t>
  </si>
  <si>
    <t xml:space="preserve">1. Deficiencias en la planeación de los productos y en el seguimiento al plan de acción anual.
2. Insuficiente personal profesionalizado para la generación de metodologías, estudios e investigaciones geográficas, deslindes y delimitación de las entidades territoriales.
3. Falta de asignación de recursos económicos para la generación de los proyectos y la  publicación  de metodologías, estudios e investigaciones geográficas y delimitación de las entidades territoriales.
4. Falta de los recursos tecnológicos ( Hardware y Software) y algunos existentes se encuentran obsoletos o dañados para el desarrollo de las actividades propias de los estudios e investigaciones geográficas y delimitación de las entidades territoriales.
5. Demoras en los procesos administrativos que apoyan el desarrollo de las actividades técnicas.
6. Demoras para la aprobación o autorización de productos por parte de entes externos
</t>
  </si>
  <si>
    <t>Incumplimiento en los tiempos programados para la generación, actualización y publicación de metodologías, estudios e investigaciones geográficas, deslindes y delimitación de las entidades territoriales.</t>
  </si>
  <si>
    <t xml:space="preserve">1. Perjuicio en la imagen institucional y pérdida de credibilidad en el IGAC
2. Obstaculiza la operación de otros procesos misionales del instituto
3. Pérdida de  oportunidades para ofertar convenios interinstitucionales 
4. Quejas y reclamos de los usuarios
5. Demandas que podrían desencadenar en indemnizaciones que deba pagar la Entidad
6. Investigaciones y sanciones disciplinarias
7. Afectación en el presupuesto mayor a 300 millones y hasta 400 millones de pesos anuales reflejado en el recorte por la no ejecución de lo programado
</t>
  </si>
  <si>
    <t>Coordinadores del GIT Estudios geográficos y ordenamiento territorial y GIT Fronteras y limites de entidades territoriales</t>
  </si>
  <si>
    <t>1. No disposición oportuna de pasajes aéreos, vehículos y viáticos para el desarrollo del mantenimiento correctivo y preventivo y la recuperación de datos de las estaciones.
2. Falla en la comunicación de los servidores de la oficina de informática, líneas telefónicas e internet.
3. Presupuesto insuficiente para la reparación o mantenimiento de estaciones dañadas o fallas de equipos, así como para la adquisición y calibración de equipos geodésicos y topográficos.
4. Planta de personal de geodestas insuficiente para realizar visitas de mantenimiento preventivo y correctivo, así como recolección y publicación de la información.
5. Desconexión de las estaciones geodésicas por desconocimiento de las instituciones en donde se encuentran instaladas o por falta de fluido eléctrico</t>
  </si>
  <si>
    <t>Inoportunidad en la entrega y publicación de la información geodésica a los usuarios</t>
  </si>
  <si>
    <t>1. Demandas y procesos legales en contra del Instituto
2. Quejas e inconformidad de los usuarios
3. Perjuicio en la imagen institucional del IGAC
4. Impacto negativo en los proyectos de los usuarios a nivel económico y en tiempo
5. Obstaculiza la operación de los demás procesos misionales del Instituto
6. Aunque se materialice el riesgo es posible recrear, disponer y/o publicar la información en un tiempo mayor a 8 horas</t>
  </si>
  <si>
    <t>Profesional responsable de la red MAGNA-ECO</t>
  </si>
  <si>
    <t>Profesional encargado de proyectos de red pasiva en el GIT Gestión Geodésica</t>
  </si>
  <si>
    <t>1. Falta de revisión de calidad de resultados que cumplan con los estándares establecidos.
2. Falla en los equipos de toma de datos, generadores de información utilizada como insumo para la generación de datos geodésicos.
3. Ejecución inadecuada de los procesos de cálculo establecidos por el IGAC y entidades externas.
4. Falla en los software de procesamiento utilizados para el cálculo de información geodésica.
5. Desconfiguración de los módulos del software de procesamiento y ajustes generando valores atípicos.</t>
  </si>
  <si>
    <t>Incumplimiento de estándares de calidad nacionales e internacionales en la generación de información geodésica</t>
  </si>
  <si>
    <t>1. Entrega de resultados que presentan valores fuera de los rangos de precisión establecidos.
2. Obtención de resultados de baja precisión o incorrectos, que desobedecen a los lineamientos de los estándares definidos.
3. Generación de información de baja precisión, con posibles vacíos, saltos de ciclo, bajo volumen de información, entre otros, que imposibilitan la calidad del proceso final.
4. Reclamos de los usuarios que recibieron la información geodésica sin el cumplimiento de estándares</t>
  </si>
  <si>
    <t xml:space="preserve"> Coordinador del GIT Gestión Geodésica </t>
  </si>
  <si>
    <t xml:space="preserve">1. Falta de apropiación de valores institucionales.
2. Falta de verificación del cumplimiento de normatividad vigente, estándares o especificaciones técnicas.
3. Recibimiento de solicitudes del usuario de manera  directa por parte de los funcionarios o contratistas del GIT Gestión Geodésica
4. Publicación inoportuna de los datos geodésicos en la página web
</t>
  </si>
  <si>
    <t>1. Perjuicio en la imagen institucional y pérdida de credibilidad en el IGAC
2. Sanciones disciplinarias
3. Demandas y procesos legales en contra del Instituto</t>
  </si>
  <si>
    <t>Coordinador del GIT Gestión Geodésica</t>
  </si>
  <si>
    <t xml:space="preserve">1. Desconocimiento de las dependencias ordenadoras de los procedimientos del GIT Gestión Financiera
</t>
  </si>
  <si>
    <t>Registros presupuestales, contables y de tesorería generados inoportunamente</t>
  </si>
  <si>
    <t>1. Sanciones de orden disciplinario, penal, fiscal  así como sentencias  condenatoria en contra de la entidad.
2. Pérdida de imagen institucional y credibilidad del proceso de gestión jurídica.</t>
  </si>
  <si>
    <t>1. Utilización inadecuada de conceptos parametrizados por la entidad para el registro de hechos económicos en el SIIF Nación</t>
  </si>
  <si>
    <t>Registros presupuestales, contables y de tesorería que no coincidan con la realidad</t>
  </si>
  <si>
    <t>1. Pérdida de imagen institucional y credibilidad del proceso de gestión jurídica.</t>
  </si>
  <si>
    <t>1. Manipulación de la información financiera.</t>
  </si>
  <si>
    <t>1. Sanciones de orden disciplinario, penal, fiscal  para los funcionarios</t>
  </si>
  <si>
    <t>1. El espacio físico para el almacenamiento de los archivos es insuficiente y en algunos casos inadecuado.
2. Cambio de la normatividad en relación a la gestión documental
3. Desconocimiento de los lineamientos y normas aplicables a la gestión documental.
4. Falta de recurso humano para la implementación del proceso de gestión documental</t>
  </si>
  <si>
    <t>Inoportunidad en la actualización e implementación de los instrumentos archivísticos</t>
  </si>
  <si>
    <t>1. Pérdida de la documentación generada por la entidad.
2. Pérdida de imagen institucional y credibilidad del proceso de gestión documental. 
3. Acumulación de la documentación en los Archivos de Gestión, por falta de implementación de los lineamientos del proceso de gestión documental.
4. Sanciones de orden disciplinario, penal y fiscal en contra de la entidad.</t>
  </si>
  <si>
    <t>Tecnólogos del GIT de Gestión Documental</t>
  </si>
  <si>
    <t>Responsable en el GIT de Gestión Documental</t>
  </si>
  <si>
    <t>1. Desconocimiento de la normativa aplicable en la administración del archivo
2. Falta de sensibilización a los funcionarios y contratistas en materia de gestión documental
3. Falta de una herramienta tecnológica (SGDEA) que permita la adecuada ejecución de la gestión documental.
4. No aplicación de los lineamientos del proceso de gestión documental.
5. Desconocimiento del manejo de las tablas de retención documental en la entidad.
6. Alta rotación del personal, lo cual genera pérdida en la trazabilidad de la información y conservación del conocimiento en la entidad.
7. Cambios normativos en la administración y conservación de la documentación.
8. Condiciones físicas y ambientales que afectan la conservación de la documentación.</t>
  </si>
  <si>
    <t>Pérdida de la memoria institucional</t>
  </si>
  <si>
    <t xml:space="preserve">
1. Pérdida de imagen institucional y credibilidad del proceso de gestión documental. 
2. Sanciones de orden disciplinario, penal y fiscal en contra de la entidad.
3. Se afecta la toma de decisiones de Alta Dirección. 
4. Se afecta el cumplimiento de los objetivos estratégicos de la entidad.
5. Afectación en el acceso a la información por parte de los usuarios internos y externos. 
</t>
  </si>
  <si>
    <t>1. Falta de condiciones de seguridad física a los depósitos de archivo de la entidad.
2. Falta de control de préstamos documentales al interior de la entidad.
3. Falta de sensibilización a los funcionarios en la administración y uso de la documentación.
4. Desactualización del inventario documental.</t>
  </si>
  <si>
    <t>Sustracción, eliminación o manipulación indebida de la documentación en el Archivo Central para beneficio particular o de terceros</t>
  </si>
  <si>
    <t xml:space="preserve">1. Pérdida de la documentación generada por la entidad.
2. Pérdida de imagen institucional y credibilidad del proceso de gestión documental. 
3. Sanciones de orden disciplinario, penal y fiscal en contra de la entidad.
4. Afectación en el acceso a la información por parte de los usuarios internos y externos. </t>
  </si>
  <si>
    <t>1. Recursos inadecuados e insuficientes (económicos, humanos y técnicos)   
2. Falta de entrenamiento.
3. Incumplimiento  de los Procedimientos.
4. Falta de personal</t>
  </si>
  <si>
    <t>1. Sanciones para la Entidad
2. Accidentes, incidentes y enfermedades laborales
3. Interrupción de las actividades.
4. Reprocesos en las actividades.</t>
  </si>
  <si>
    <t xml:space="preserve">1. Desconocimiento o incumplimiento de los lineamientos internos de talento humano.
2. Recursos inadecuados e insuficientes (económicos, humanos y técnicos)                       
3. Actualización normatividad                                         
4. Reestructuración y/o rediseño del IGAC               
5. Incumplimiento en los tiempos establecidos para dar a respuestas por parte del CNSC a la entidad.                                                              </t>
  </si>
  <si>
    <t>1. Quejas y reclamos por parte de los Funcionarios
2. Impide que las dependencias del IGAC cumplan oportunamente sus procesos por falta de personal para ejecutarlos
3. Disminución de la Calidad del Servicio
4. Afecta el cumplimiento del Plan Estratégico de Talento Humano.                                                                                         
5. Afecta el cumplimiento misional del Instituto                                            
6. Demandas, acciones de tutela de personal externo, interesados en los procesos de vinculación.</t>
  </si>
  <si>
    <t>1. Incumplimiento del  Procedimiento
2. Retrasos en la ejecución de las actividades del PIC con motivo del periodo de Emergencia Sanitaria.</t>
  </si>
  <si>
    <t>1. Quejas y reclamos por parte de los Funcionarios
2. Interrupción de las actividades de acuerdo con el cronograma establecido.
3. Afectación a la Calidad del Servicio</t>
  </si>
  <si>
    <t>Operativos</t>
  </si>
  <si>
    <t xml:space="preserve">1. Inadecuada gestión de la infraestructura física y tecnológica (mantenimiento de instalaciones- laboratorio-aulas- baños-pisos- etc.)
2. Inadecuado manejo en la asignación de correspondencia de servicios solicitados por terceros
3. Demoras en los procesos contractuales 
4. Baja capacidad institucional, por la alta rotación de personal, se pierde continuidad y conocimientos de funcionarios y contratistas.
5. Deficiencia en la comunicación y coordinación dentro de los procesos del IGAC para la entrega de productos internos a tiempo.
6. Insuficiente asignación de recursos frente a los compromisos del proceso.
7. Inadecuada planeación del proyecto.
8. Contingencias que dificulten los desplazamientos de personal para realizar trabajos en campo. </t>
  </si>
  <si>
    <t>Inoportunidad en la prestación de servicios o en la entrega de productos</t>
  </si>
  <si>
    <t>1. Sanciones penales o disciplinarias
2. Se producen investigaciones fiscales.
3. Se presentarían intermitencias o dificultades en la operación del proceso
4. Se producen investigaciones disciplinarias.
5. Aunque se materialice el riesgo es posible recrear, disponer y/o publicar la información en un tiempo mayor a 8 horas
6. Afectación en el presupuesto mayor a 200 millones y hasta 300 millones de pesos anuales
7. Afecta la imagen de la Entidad</t>
  </si>
  <si>
    <t xml:space="preserve">Responsable del seguimiento a la gestión documental del proceso de Gestión del conocimiento, investigación e innovación </t>
  </si>
  <si>
    <t>1. Insuficiente personal especializado para responder a las demandas del proceso (docentes de planta, investigadores y gestores de proyectos).
2. Pérdida de personal cualificado por la alta rotación en funcionarios y contratistas.
3. Fallas en los equipos tecnológicos, obsolescencia o no calibración de los mismos.
4. No tener las suficientes  licencias de software o licencia de uso o desactualización de las mismas para los sistemas de información requeridos.
5. Deficiencias en la verificación de las especificaciones técnicas del producto durante su producción o en la prestación del servicio.
6. Desactualización de los documentos, productos o servicios frente a las especificaciones técnicas internacionales o nacionales.
7. Deficiencias en la identificación de los requerimientos y expectativas de los clientes</t>
  </si>
  <si>
    <t>Posibilidad de entregar un  producto o prestar un  servicio que no cumpla con las especificaciones técnicas establecidas o con las necesidades y expectativas de los usuarios</t>
  </si>
  <si>
    <t>1. Quejas, reclamos e insatisfacción de los usuarios y demás partes interesadas a las que se entrega el producto o servicio.
2. Afecta la imagen institucional de manera negativa 
3. Pérdida de la consecución de nuevos clientes, proyectos o convenios
4. Pérdida del reconocimiento como centro de investigación ante el Ministerio de ciencias
5. Se producen investigaciones disciplinarias.
6. Demandas contra el Instituto.</t>
  </si>
  <si>
    <t>Coordinadores de los GIT's TIG, I+D+I</t>
  </si>
  <si>
    <t>Coordinador del GIT I+D+I</t>
  </si>
  <si>
    <t>Coordinadores de los GIT's TIG, I+D+I, CTEIG</t>
  </si>
  <si>
    <t>1. Falta de información integrada, completa y oportuna.
2. Deficiencias en la comunicación y desconocimiento de los usuarios sobre los trámites de la entidad.
3. Falta de integración de los sistemas de información institucional
4. Inadecuado control en la atención de expedientes
5. Tráfico de influencias
6. Falta de apropiación de valores institucionales.
7. Falta de control sobre los procedimientos administrativos
8. Procesos con bajo nivel de automatización
9. Sistemas de información vulnerables de manipulación o adulteración</t>
  </si>
  <si>
    <t>Posibilidad de recibir o solicitar cualquier dádiva o beneficio a nombre propio o de terceros con el fin de obtener información reservada o clasificada, conseguir un resultado de un proyecto de investigación antes de ser publicado o adquirir un título de postgrado.</t>
  </si>
  <si>
    <t>1. Perjuicio en la imagen institucional y pérdida de credibilidad en el IGAC
2. Sanciones disciplinarias
3. Demandas y procesos legales en contra del Instituto
4. Sanciones fiscales o indemnizaciones pagadas por la Entidad.
5. Investigaciones fiscales, penales o disciplinarias por parte de entes de control</t>
  </si>
  <si>
    <t>1. Falta de información oportuna por parte de las dependencias, DT y UOC
2. Ausencia o mala identificación de necesidades para la vigencia
3. Mapa de ruta insuficiente para cubrimiento de necesidades
4. Cambio en requerimientos político-administrativos
5. Presupuesto insuficiente para la vigencia</t>
  </si>
  <si>
    <t>Inoportunidad en la entrega de las necesidades de las soluciones informáticas requeridas por la entidad para el cumplimiento de sus objetivos</t>
  </si>
  <si>
    <t>1. Limitación en la prestación de servicios tecnológicos que afecta los procesos del Instituto. 
2. Recursos tecnológicos insuficientes para el cumplimiento de los objetivos.
3. Insatisfacción de los usuarios finales por la prestación del servicio</t>
  </si>
  <si>
    <t>Jefe de la Oficina de Informática y Telecomunicaciones</t>
  </si>
  <si>
    <t xml:space="preserve">
1. Insuficientes recursos financieros para garantizar la prestación de los servicios de soporte y mantenimiento a la infraestructura tecnológica
2. Insuficiente infraestructura tecnológica para atender situaciones de contingencia ante indisponibilidad de servicios
3. Ataques a la infraestructura tecnológica por agentes externos o internos</t>
  </si>
  <si>
    <t>Indisponibilidad de infraestructura tecnológica para soportar los servicios de TI requeridos  por la entidad</t>
  </si>
  <si>
    <t>1. Fallas en la prestación de los servicios tecnológicos a usuarios internos y externos 
2. Sanciones legales
3. Pérdida de imagen institucional
4. Investigaciones y sanciones disciplinarias
5. Insatisfacción de los usuarios</t>
  </si>
  <si>
    <t>Coordinador GIT de Infraestructura Tecnológica</t>
  </si>
  <si>
    <t>1. Ausencia de herramientas de monitoreo automatizadas que cuenten con soporte y garantía 
2. Ausencia de controles en disposición de infraestructura tecnológica
3. Descentralización del gobierno de infraestructura
4. Deficiencias en la documentación del catálogo de servicios tecnológicos
5. Mala manipulación de los recursos asignados por el Instituto a los usuarios</t>
  </si>
  <si>
    <t>Posibilidad de uso de infraestructura tecnológica para fines personales o comerciales</t>
  </si>
  <si>
    <t xml:space="preserve">
1. Disminución de la capacidad tecnológica para atender las necesidades de IGAC.
2. Exposición de la entidad a ataques informáticos no autorizados.
3. Pérdida de imagen institucional
4. Afectación económica de la entidad
5. Sanciones disciplinarias
</t>
  </si>
  <si>
    <t>Profesional designado del GIT de Infraestructura Tecnológica</t>
  </si>
  <si>
    <t xml:space="preserve">1. Falta de personal en sede Central y Direcciones Territoriales para el cubrimiento de las actividades del SGA.
2. Debilidad en el reporte de información ambiental desde las Diferentes Sedes.
3. Debilidad en el conocimiento de las buenas prácticas ambientales en el IGAC.
4. Recursos insuficientes para el cumplimiento y mantenimiento de las actividades asociadas a la gestión ambiental de la entidad.  </t>
  </si>
  <si>
    <t xml:space="preserve"> Gestión inadecuada de los impactos ambientales generados por la entidad</t>
  </si>
  <si>
    <t xml:space="preserve">Responsable del Sistema de Gestión Ambiental </t>
  </si>
  <si>
    <t>1. Falta de recursos financieros para cumplir con los requisitos en la prestación de servicios administrativos e infraestructura física. 
2. Falta de oportunidad en el mantenimiento de los bienes, equipos e inmuebles de la entidad.
3. Debilidad en el seguimiento de los planes de mantenimiento.
4. Falta de personal en sede Central y Direcciones Territoriales para el cubrimiento de las actividades en la prestación de servicios administrativos y/o infraestructura física.</t>
  </si>
  <si>
    <t>1. Deterioro o pérdida de los bienes, equipos o inmuebles de la entidad.
2. Afectaciones en las condiciones físicas para la ejecución de funciones de los servidores públicos.
3. Afectación en la prestación del servicio al usuario.
4. Sanciones de orden disciplinario, penal y fiscal en contra de la entidad o de los funcionarios.</t>
  </si>
  <si>
    <t>Responsable asignado GIT Servicios Administrativos</t>
  </si>
  <si>
    <t>Responsable en las Direcciones Territoriales</t>
  </si>
  <si>
    <t>1. Alteraciones o inconsistencias en el formato de solicitud de transporte presentado.
2. Asignación de vehículos sin surtir los trámites respectivos.</t>
  </si>
  <si>
    <t>Posibilidad de uso del servicio de transporte del IGAC para actividades personales o que beneficien a terceros diferentes a temas laborales</t>
  </si>
  <si>
    <t>1. Investigaciones disciplinarias a los funcionarios implicados. 
2. Reducción de la disponibilidad del servicio de transporte para fines misionales.
3. Desgaste innecesario de los vehículos y  gasto de combustible.</t>
  </si>
  <si>
    <t>Responsable de los servicios de transporte en el GIT de Servicios Administrativos</t>
  </si>
  <si>
    <t>1. Desconocimiento de los procedimientos
2. Incumplimiento de  los lineamientos dados por la oficina de difusión y mercadeo
3. Planeación inadecuada de las actividades.
4. Inoportunidad en la invitación para participación en eventos.</t>
  </si>
  <si>
    <t>1. Pérdida de imagen institucional
2. Disminución de la calidad del servicio
3. Baja participación de asistentes en los eventos programados
4. Afectación en el posicionamiento de la imagen  de la entidad</t>
  </si>
  <si>
    <t>Responsable en el proceso de Gestión de Comunicaciones y Mercadeo</t>
  </si>
  <si>
    <t>1. Sistemas de información susceptibles de manipulación o adulteración por falta de seguridad</t>
  </si>
  <si>
    <t>Manipulación y/o sustracción de la información misional que maneja el proceso, para beneficio propio y/o de un particular</t>
  </si>
  <si>
    <t>1. Sanciones
2. Detrimento patrimonial
3. Pérdida de la confidencialidad, integridad y disponibilidad de la Información</t>
  </si>
  <si>
    <t>1. No incluir los documentos de soporte en el SECOP por parte del supervisor.
2. No publicación de los informes de supervisión.
3. Fuerza mayor o caso fortuito por parte del contratista.
4. Negligencia en la ejecución del contrato por parte del contratista o el supervisor.
5. Condiciones particulares del proveedor que afectan la ejecución del contrato luego de su adjudicación.</t>
  </si>
  <si>
    <t xml:space="preserve">Inadecuada supervisión de contratos de adquisición de bienes, obras y servicios </t>
  </si>
  <si>
    <t xml:space="preserve">1. Sanciones de orden disciplinario y contractuales.
2. Demandas judiciales
3. Incumplimiento de metas
</t>
  </si>
  <si>
    <t>Responsable en el GIT de Gestión Contractual</t>
  </si>
  <si>
    <t>1. Aplicación adecuada de los procedimientos del proceso.
2. Aplicación inadecuada de los controles en las diferentes etapas del proceso.
3. Actos intencionales de personal al interior de la entidad para saltar los controles en las etapas del proceso contractual.
4. Inobservancia de los manuales y guías de Colombia Compra Eficiente (CCE).
5. Conflictos de interés presentados durante el proceso precontractual respecto al verificador y el contratista.</t>
  </si>
  <si>
    <t>Manipulación del proceso contractual  para beneficio particular o de terceros en la adjudicación de un contrato</t>
  </si>
  <si>
    <t>1. Hallazgos o sanciones de orden disciplinario, penal y fiscal.
2. Pérdida de imagen institucional y credibilidad del proceso de gestión contractual.
3. Detrimento patrimonial
4. Afectación en la calidad de los productos,  servicios y obra pública.
5. Demandas</t>
  </si>
  <si>
    <t xml:space="preserve">1. Falencias en la aplicación de controles de seguridad en la custodia de los activos o  elementos.
2. Ausencia de control en la custodia de los elementos en las instalaciones del Almacén.
3. Ingreso de personal no autorizado a las instalaciones del Almacén. </t>
  </si>
  <si>
    <t>Pérdida de bienes de las instalaciones del Almacén del IGAC</t>
  </si>
  <si>
    <t xml:space="preserve">1. Investigaciones disciplinarias por la perdida de los activos o elementos de las instalaciones del Almacén.
2. Detrimento patrimonial por la pérdida de activos o elementos de las instalaciones del Almacén.
3. Afectación de las pólizas de seguros de los activos o elementos.
4. Afectaciones en la prestación del servicio al usuario por la necesidad del bien perdido. </t>
  </si>
  <si>
    <t>Responsable del Almacén General.</t>
  </si>
  <si>
    <t xml:space="preserve">1. Falta de conocimiento de los procedimientos establecidos.
2. Recursos inadecuados o insuficientes.
</t>
  </si>
  <si>
    <t>Incumplimiento de los estándares de producción (calidad) en la prestación del servicio público Catastral por excepción</t>
  </si>
  <si>
    <t>1. Afectación  de la Calidad del servicio
2. Investigaciones Disciplinarias
3. Pérdida de Imagen Institucional</t>
  </si>
  <si>
    <t xml:space="preserve"> 
1. Situaciones de orden Público en  los municipios a Intervenir
2. Condiciones medioambientales que afectan la prestación del servicio.
3. Incumplimiento de los pagos de la entidad contratante.</t>
  </si>
  <si>
    <t>Inoportunidad en los tiempos establecidos para la entrega de los productos resultados del  proceso de formación y actualización catastral con los municipios en jurisdicción del IGAC</t>
  </si>
  <si>
    <t>1. Sanciones
2. Detrimento patrimonial
3. Pérdida de imagen institucional</t>
  </si>
  <si>
    <t xml:space="preserve">1. Situaciones de orden Público en  los municipios a Intervenir
2. Condiciones medioambientales que afectan la prestación del servicio.
</t>
  </si>
  <si>
    <t>Inoportunidad en los tiempos establecidos para la entrega de los avalúos comerciales</t>
  </si>
  <si>
    <t xml:space="preserve">1. Sanciones
2. Pérdida de imagen institucional.
</t>
  </si>
  <si>
    <t xml:space="preserve">1. Falta  de Personal
2. Recursos inadecuados o insuficientes.
</t>
  </si>
  <si>
    <t>Solicitar o recibir dinero o dádivas por la realización u omisión de actos en la prestación de servicios o trámites catastrales, con el propósito de beneficiar a un particular.</t>
  </si>
  <si>
    <t xml:space="preserve">
1. Alta rotación de personal que genera pérdida de recurso humano con conocimiento y experticia en los procesos.
2. Desconocimiento por parte del equipo técnico de las especificaciones y estándares de producción o del marco de la infraestructura de datos espaciales ICDE
3. Insuficiente comunicación y socialización de los procesos cartográficos y metodologías de trabajo.
4. Falta de verificación del cumplimiento de normatividad vigente, estándares o especificaciones técnicas durante las diferentes etapas del proceso de producción de información cartográfica básica
5. Daño de los equipos tecnológicos especializados para la producción cartográfica.
6. Falta o insuficiente mantenimiento y/o calibración de equipos de oficina y de campo (topográficos y estaciones de trabajo)
7. Fallas u obsolescencia de la cámara aérea digital
8. Insuficiente software licenciado.
9. Los datos recopilados durante los trabajos realizados en campo, en algunas ocasiones no cumplen las especificaciones técnicas.
10. Inadecuada capacidad de la infraestructura tecnológica para la producción cartográfica
11. Revisión de los productos cartográficos sin la metodología adecuada para determinar el cumplimiento de los estándares o especificaciones técnicas
12. Débil revisión de la aplicación de los lineamientos de la ICDE durante el proceso de producción cartográfica.</t>
  </si>
  <si>
    <t>Incumplimiento de las especificaciones y estándares de producción cartográfica</t>
  </si>
  <si>
    <t>1. Deslegitimización y poca confiabilidad en la información y los productos producidos por el instituto
2. Incurrencia en reprocesos, afectando el cumplimiento de los cronogramas establecidos.
3. Pérdida de recursos económicos de la entidad territorial que contrató la elaboración de los productos cartográficos
4. Afectación en la mala planeación y ordenamiento del territorio, incurriendo en decisiones erróneas por parte de los entes territoriales.
5. Demandas contra el IGAC de parte de la entidad con la que se tiene el convenio</t>
  </si>
  <si>
    <t>1. Orden público que limita el acceso a las zonas en el trabajo en campo.
2. Condiciones climatológicas adversas.
3. Eventos externos que impiden realizar la producción o actualización de la información cartográfica.
4. Fallas en los equipos usados
5. Planeación inadecuada
6. Demoras en la actualización de software y hardware 
7. Insuficiente software licenciado.
8. Demoras en los procesos de contratación de personal.
9. Problemas en la consecución de insumos para la producción cartográfica</t>
  </si>
  <si>
    <t>Incumplimiento de los tiempos programados para la atención de requerimientos de usuarios internos y externos en la producción, actualización y disposición de información cartográfica básica</t>
  </si>
  <si>
    <t>1. Mala imagen para el IGAC
2. Insatisfacción de los usuarios internos y externos
3. Demandas contra el IGAC de parte de la entidad con la que se tiene el convenio
4. Impacta la ejecución de varios procesos de la Entidad
5. Atraso en los procesos de los usuarios externos que requieren los productos generados por este proceso</t>
  </si>
  <si>
    <t>1. Falta de verificación del cumplimiento de normatividad vigente, estándares o especificaciones técnicas durante las diferentes etapas del proceso de producción de información cartográfica básica.
2. Falta de apropiación de valores éticos 
3. Falta de control en el manejo de la información
4. Acceso no autorizado a recursos tecnológicos y sistemas de información del proceso cartográfico
5. Tráfico de influencias y/o amiguismos</t>
  </si>
  <si>
    <t>Recibir dádivas para alterar u omitir información en las diferentes etapas del proceso de producción cartográfica básica para beneficio propio o de un particular.</t>
  </si>
  <si>
    <t>1. Insuficiencia y recortes en el presupuesto asignado.
2. Entrega de productos supeditados al suministro de insumos por parte de terceros lo que dificulta la entrega de los mismos.
3. Problemas de orden público a nivel nacional que pueden afectar las actividades de campo.
4. Planeación inadecuada de las actividades de los estudios agrológicos.
5. Aplicación parcial de los documentos del SGI</t>
  </si>
  <si>
    <t>Incumplimiento en la elaboración de los productos programados en el proceso de Gestión Agrológica</t>
  </si>
  <si>
    <t xml:space="preserve">1. Reprocesos
2. Insatisfacción del cliente
3. Pérdida de credibilidad e imagen institucional.
4. Demandas o multas </t>
  </si>
  <si>
    <t xml:space="preserve"> Subdirector de Agrología</t>
  </si>
  <si>
    <t xml:space="preserve">1. Deficiencia en la información básica para realizar estudios agrológicos.
2. Incumplimiento de los estándares de producción de información geográfica
3. Ausencia de controles de calidad en las diferentes etapas del proceso
4. Deficiencia o inexistencia en la información básica para realizar estudios agrológicos
5. Aplicación parcial de la documentación del SGI
6. Problemas de orden público a nivel nacional que pueden afectar las actividades de campo.
</t>
  </si>
  <si>
    <t>Calidad deficiente de los productos generados por la Gestión Agrológica</t>
  </si>
  <si>
    <t>1. Aplicación parcial de los procedimientos y demás documentos del SGI relacionados con el manejo de la muestra en el LNS.
2. Inadecuada manipulación, almacenamiento y transporte de la muestra
3. Inadecuada rotulación de la muestra
4. Incumplimiento por parte de la empresa de mensajería en el transporte de las muestras</t>
  </si>
  <si>
    <t>Pérdida de la muestra de suelos</t>
  </si>
  <si>
    <t xml:space="preserve">1. Insatisfacción del cliente
2. Pérdida de credibilidad e imagen institucional 
3. Quejas y Reclamos
4. Incumplimiento de los productos del proceso
5. Perdida de recursos de la entidad </t>
  </si>
  <si>
    <t>Profesional de apoyo al SGI en el  Laboratorio Nacional de Suelos</t>
  </si>
  <si>
    <t>Incumplimiento en los acuerdos de niveles de servicio establecidos en el catálogo de servicios de TI</t>
  </si>
  <si>
    <t xml:space="preserve"> Acta de reunión y/o cronograma de auditoría verificado.</t>
  </si>
  <si>
    <t xml:space="preserve">Resultados de la evaluación a los auditores y/o plan de mejoramiento individual (si aplica). </t>
  </si>
  <si>
    <t>Informes preliminares y finales presentados por correo electrónico al Jefe de la OCI y/o verificaciones realizadas al informe por parte del jefe de la OCI.</t>
  </si>
  <si>
    <t>Informes de auditoria revisados y objetados.</t>
  </si>
  <si>
    <t>Correo de envío del proyecto de Acto Administrativo al proceso de Difusión y Mercadeo para publicación en la página web; y/o link de publicación del Acto Administrativo.</t>
  </si>
  <si>
    <t>Correo remisorio y/o memorando con las observaciones por parte de la OAJ al proceso que proyectó el acto.</t>
  </si>
  <si>
    <t xml:space="preserve">Fallo del ente judicial recibido por la entidad y/o nuevo acto administrativo generado (en caso de presentarse la inaplicabilidad). </t>
  </si>
  <si>
    <t>Cronograma de mantenimiento con seguimiento y control registro de mantenimientos</t>
  </si>
  <si>
    <t>Memorando y/o correo electrónico de solicitud de conceptos técnicos.</t>
  </si>
  <si>
    <t>Convocatoria a través de correo electrónico, acta de reunión, agenda y/o pantallazo de los participantes (convocatoria virtual)</t>
  </si>
  <si>
    <t>Memorando o correo electrónico informando la situación, en caso de que haya lugar</t>
  </si>
  <si>
    <t>Matriz de seguimiento a la Red MAGNA-ECO</t>
  </si>
  <si>
    <t>Formato de revisión de equipos</t>
  </si>
  <si>
    <t>Documentos soporte de los registros presupuestales</t>
  </si>
  <si>
    <t>Registros de asistencia y actas de reunión. Para el caso de incumplimiento envío correos electrónicos.</t>
  </si>
  <si>
    <t>Formato diligenciado y firmado por el solicitante de los documentos en Archivo Central</t>
  </si>
  <si>
    <t>Informe mensual soportado con las evidencias en DRIVE y/o reporte del indicador de cumplimiento.</t>
  </si>
  <si>
    <t xml:space="preserve">Informe mensual soportado con las evidencias en DRIVE y/o reporte del indicador de cumplimiento. </t>
  </si>
  <si>
    <t xml:space="preserve"> Comunicados y/o actas de reunión de Comité Institucional de Gestión y Desempeño.</t>
  </si>
  <si>
    <t>Correos electrónicos</t>
  </si>
  <si>
    <t xml:space="preserve">Reporte de creación y modificación de usuarios en la herramienta de la mesa de servicios. </t>
  </si>
  <si>
    <t>Correo electrónico con la aprobación de la solicitud y/o Plan de mantenimiento aprobado.</t>
  </si>
  <si>
    <t xml:space="preserve">Seguimiento realizado al Plan de mantenimiento y/o correos de aprobación a las modificaciones del plan. </t>
  </si>
  <si>
    <t>Planilla de programación de transporte verificada para los casos con observaciones y/o comunicado realizado al conductor o servidor (si aplica).</t>
  </si>
  <si>
    <t>Base de datos en Excel con información consolidada y/o correo electrónico solicitando la información a los procesos</t>
  </si>
  <si>
    <t xml:space="preserve">Correo electrónico con la alerta mensual </t>
  </si>
  <si>
    <t xml:space="preserve">Correo remitido (si aplica) o lista de chequeo      </t>
  </si>
  <si>
    <t>Reporte mensual recibido por la empresa de seguridad y reporte de novedades realizadas por el Almacén.</t>
  </si>
  <si>
    <t>Informes de inventario, actas, comprobantes de ajustes y/o notificaciones por correo electrónico.</t>
  </si>
  <si>
    <t>Formato de inducción a contratistas diligenciado y firmado, registros de asistencia a socializaciones, material fotográfico y/o correos electrónicos remitidos.</t>
  </si>
  <si>
    <t xml:space="preserve"> Informe de aprobación o rechazo del producto cartográfico</t>
  </si>
  <si>
    <t>Correo electrónico informando los resultados de la verificación de roles y usuarios</t>
  </si>
  <si>
    <t>Certificados de antecedentes disciplinarios, correo electrónico remitido a la Jefe de la OAJ con el reporte.</t>
  </si>
  <si>
    <t xml:space="preserve">Correo electrónico remitido al abogado y recibido con la manifestación. </t>
  </si>
  <si>
    <t>N°</t>
  </si>
  <si>
    <t>SEI-1</t>
  </si>
  <si>
    <t>SEI-2</t>
  </si>
  <si>
    <t>SEI-3</t>
  </si>
  <si>
    <t>SEI-4</t>
  </si>
  <si>
    <t>SCP-1</t>
  </si>
  <si>
    <t>SCP-2</t>
  </si>
  <si>
    <t>GJU-1</t>
  </si>
  <si>
    <t>GJU-2</t>
  </si>
  <si>
    <t>CDI-1</t>
  </si>
  <si>
    <t>CDI-2</t>
  </si>
  <si>
    <t>GIS-1</t>
  </si>
  <si>
    <t>GIS-2</t>
  </si>
  <si>
    <t>GIS-3</t>
  </si>
  <si>
    <t>GGG-1</t>
  </si>
  <si>
    <t>GGG-2</t>
  </si>
  <si>
    <t>GGG-3</t>
  </si>
  <si>
    <t>GGG-4</t>
  </si>
  <si>
    <t>GGD-1</t>
  </si>
  <si>
    <t>GGD-2</t>
  </si>
  <si>
    <t>GGD-3</t>
  </si>
  <si>
    <t>GFI-1</t>
  </si>
  <si>
    <t>GFI-2</t>
  </si>
  <si>
    <t>GFI-4</t>
  </si>
  <si>
    <t>GDO-1</t>
  </si>
  <si>
    <t>GDO-2</t>
  </si>
  <si>
    <t>GDO-3</t>
  </si>
  <si>
    <t>GTH-1</t>
  </si>
  <si>
    <t>GTH-2</t>
  </si>
  <si>
    <t>GTH-3</t>
  </si>
  <si>
    <t>GCI-1</t>
  </si>
  <si>
    <t>GCI-2</t>
  </si>
  <si>
    <t>GCI-3</t>
  </si>
  <si>
    <t>GTI-1</t>
  </si>
  <si>
    <t>GTI-3</t>
  </si>
  <si>
    <t>GTI-4</t>
  </si>
  <si>
    <t>GSA-2</t>
  </si>
  <si>
    <t>GSA-3</t>
  </si>
  <si>
    <t>GCM-1</t>
  </si>
  <si>
    <t>GCM-3</t>
  </si>
  <si>
    <t>GCO-1</t>
  </si>
  <si>
    <t>GCO-2</t>
  </si>
  <si>
    <t>GCO-3</t>
  </si>
  <si>
    <t>GCT-1</t>
  </si>
  <si>
    <t>GCT-2</t>
  </si>
  <si>
    <t>GCT-3</t>
  </si>
  <si>
    <t>GCT-4</t>
  </si>
  <si>
    <t>GCA-1</t>
  </si>
  <si>
    <t>GCA-2</t>
  </si>
  <si>
    <t>GCA-3</t>
  </si>
  <si>
    <t>GAG-2</t>
  </si>
  <si>
    <t>GAG-3</t>
  </si>
  <si>
    <t>GAG-4</t>
  </si>
  <si>
    <t>Definir los lineamientos estratégicos y de operación de la entidad, así como realizar el seguimiento a los mismos y generar las alertas necesarias para el cumplimiento de las metas institucionales, sectoriales y de gobierno, bajo estándares de oportunidad y confiabilidad, que contribuyan a la toma de decisiones.</t>
  </si>
  <si>
    <t>Diseñar e implementar planes, lineamientos y estrategias de comunicación y mercadeo orientados a fortalecer la difusión veraz y oportuna de la gestión institucional, contribuyendo al posicionamiento de la entidad ante la ciudadanía y su permanente interacción con los grupos de interés</t>
  </si>
  <si>
    <t>Expedir la regulación catastral, geográfica, cartográfica, geodésica y agrológica mediante normas, técnicas, lineamientos y estándares nacionales a aplicar en el territorio colombiano con el fin de responder a la función de autoridad que posee el IGAC en estas materias, así como la regulación interna para su funcionamiento.</t>
  </si>
  <si>
    <t>Generar, administrar, proveer y verificar con oportunidad información geodésica cumpliendo estándares nacionales e internacionales para satisfacer las necesidades de las partes interesadas</t>
  </si>
  <si>
    <t>Generar el inventario, estudio, análisis y monitoreo de los suelos y tierras del país para su clasificación, manejo, evaluación y zonificación de uso y vocación para apoyar el ordenamiento del territorio y los programas de planificación territorial, de forma oportuna y cumpliendo los estándares de producción de información geográfica</t>
  </si>
  <si>
    <t>Ejecutar la prestación del servicio público catastral por excepción, así como los procedimientos del enfoque catastral multipropósito que sean adoptados, de los bienes inmuebles pertenecientes al Estado y a los particulares en el territorio nacional, garantizando información confiable, con calidad y de ámbito nacional para nuestros clientes y usuarios, cumpliendo con los estándares de producción de información geográfica</t>
  </si>
  <si>
    <t>Generar, actualizar y publicar metodologías, estudios, e investigaciones geográficas y delimitación de las entidades territoriales de manera oportuna, pertinente y cumpliendo con los estándares de producción de información geográfica, para proveer información necesaria en la formulación de políticas públicas de desarrollo territorial y en la toma de decisiones relacionadas con la planificación y ordenamiento del territorio.</t>
  </si>
  <si>
    <t>Establecer actividades de conceptualización, planeación, diseño, desarrollo, supervisión de implementación y entrega en operación de soluciones informáticas relacionadas con los objetivos y metas de la Estrategia de la Entidad, bajo estándares de seguridad y en un entorno de confianza digital.</t>
  </si>
  <si>
    <t>Realizar la defensa jurídica de la entidad de forma oportuna, atendiendo los procesos con eficacia, apoyando el cumplimiento de los objetivos institucionales.</t>
  </si>
  <si>
    <t>Adquirir con oportunidad los bienes, obras o servicios requeridos por la entidad durante cada vigencia, cumpliendo con los estándares de calidad, de acuerdo con la normativa vigente, para atender las necesidades previstas en el Plan Anual de Adquisiciones.</t>
  </si>
  <si>
    <t>Gestionar el desarrollo integral del talento humano a través del ciclo de vida del servidor público (ingreso, desarrollo y retiro), promoviendo la generación de bienestar, entornos seguros y saludables para lograr una cultura organizacional basada en el cumplimiento de valores institucionales y el trabajo en equipo para contribuir a las metas de la entidad.</t>
  </si>
  <si>
    <t>Gestionar suficiente y eficientemente la prestación de servicios administrativos y de infraestructura física, mitigando los aspectos e impactos ambientales, con el propósito de garantizar el funcionamiento de la entidad.</t>
  </si>
  <si>
    <t>Planificar, gestionar y controlar oportuna, adecuada y eficientemente la utilización de los recursos financieros a fin de garantizar el normal desarrollo de los procesos del IGAC.</t>
  </si>
  <si>
    <t>Realizar actividades dirigidas a prevenir la comisión de posibles faltas disciplinarias y adelantar los procesos disciplinarios ordinarios o verbales al interior del Instituto Geográfico Agustín Codazzi, acorde con lo establecido en la normatividad vigente.</t>
  </si>
  <si>
    <t>Administrar, custodiar y conservar los documentos producidos y recibidos por la entidad, en cumplimiento del marco normativo, asegurando su integridad y su adecuado flujo, para mejorar la eficiencia administrativa y acceso oportuno a la información.</t>
  </si>
  <si>
    <t>Definir, orientar y promover lineamientos para la participación ciudadana, atendiendo oportunamente las peticiones, quejas, reclamos, denuncias, y sugerencias a través de los canales dispuestos para tal fin, garantizando la defensa del ejercicio de sus derechos.</t>
  </si>
  <si>
    <t>CAL 1</t>
  </si>
  <si>
    <t>CAL 2</t>
  </si>
  <si>
    <t>REG-1</t>
  </si>
  <si>
    <t>REG-2</t>
  </si>
  <si>
    <r>
      <t xml:space="preserve">Rango de califación del </t>
    </r>
    <r>
      <rPr>
        <b/>
        <u/>
        <sz val="10"/>
        <color theme="0"/>
        <rFont val="Arial"/>
        <family val="2"/>
      </rPr>
      <t>diseño</t>
    </r>
  </si>
  <si>
    <r>
      <t>Resultado de la evaluación de la</t>
    </r>
    <r>
      <rPr>
        <b/>
        <u/>
        <sz val="10"/>
        <color theme="0"/>
        <rFont val="Arial"/>
        <family val="2"/>
      </rPr>
      <t xml:space="preserve"> ejecución </t>
    </r>
    <r>
      <rPr>
        <b/>
        <sz val="10"/>
        <color theme="0"/>
        <rFont val="Arial"/>
        <family val="2"/>
      </rPr>
      <t>del control por el responsable</t>
    </r>
  </si>
  <si>
    <r>
      <t xml:space="preserve">Rango de califación de la </t>
    </r>
    <r>
      <rPr>
        <b/>
        <u/>
        <sz val="10"/>
        <color theme="0"/>
        <rFont val="Arial"/>
        <family val="2"/>
      </rPr>
      <t>ejecución</t>
    </r>
  </si>
  <si>
    <r>
      <t xml:space="preserve">NIVEL DE RIESGO </t>
    </r>
    <r>
      <rPr>
        <b/>
        <sz val="11"/>
        <color theme="5" tint="0.39997558519241921"/>
        <rFont val="Arial"/>
        <family val="2"/>
      </rPr>
      <t>INHERENTE</t>
    </r>
    <r>
      <rPr>
        <b/>
        <sz val="10"/>
        <color theme="0"/>
        <rFont val="Arial"/>
        <family val="2"/>
      </rPr>
      <t xml:space="preserve">
(ZONA)</t>
    </r>
  </si>
  <si>
    <r>
      <t xml:space="preserve">NIVEL DE RIESGO </t>
    </r>
    <r>
      <rPr>
        <b/>
        <sz val="10"/>
        <color theme="9" tint="0.59999389629810485"/>
        <rFont val="Arial"/>
        <family val="2"/>
      </rPr>
      <t>RESIDUAL</t>
    </r>
    <r>
      <rPr>
        <b/>
        <sz val="10"/>
        <color theme="0"/>
        <rFont val="Arial"/>
        <family val="2"/>
      </rPr>
      <t xml:space="preserve">
(ZONA)</t>
    </r>
  </si>
  <si>
    <t>CÓD.</t>
  </si>
  <si>
    <t>IDENTIFICACIÓN DEL RIESGO</t>
  </si>
  <si>
    <t>VALORACIÓN DEL RIESGO</t>
  </si>
  <si>
    <t>EVALUACIÓN DEL CONTROL</t>
  </si>
  <si>
    <t>1. Deficiencias en la programación y seguimiento del plan anual de adquisiciones.
2. Situaciones anormales de carácter misional que afecten la programación y diseño del plan de adquisiciones
3. Compromisos institucionales no previstos.
4. Expedición del CDP que no esté dentro de la programación presupuestal.
5. Reservas presupuestales.</t>
  </si>
  <si>
    <t xml:space="preserve">1. Desfinanciación de actividades de impacto misional o estratégico.
2. Aumento de los recursos sin comprometer en la vigencia.
3. Hallazgos con incidencia administrativa, fiscal o disciplinaria por los entes de control.
4. Pérdida de credibilidad en la ejecución presupuestal o el cumplimiento de metas de la entidad. 
5. Posible disminución de la asignación presupuestal para próximas vigencias desde el Gobierno Nacional por incumplimiento en la ejecución. </t>
  </si>
  <si>
    <t>1. Incumplimiento de los objetivos misionales de la Entidad.
2. Incumplimiento del marco estratégico de la entidad.
3. Pérdida de credibilidad en la prestación del servicio que ofrece la entidad.
4. Incumplimiento de la política pública que aplique al sector.
5. Afectaciones en la programación de planes y proyectos de inversión</t>
  </si>
  <si>
    <t>FILTRADO DE PROCESO</t>
  </si>
  <si>
    <t>FILTRADO</t>
  </si>
  <si>
    <t>Alta Dirección</t>
  </si>
  <si>
    <t>Inconsistencias en la información reportada en los aplicativos internos y externos de la entidad</t>
  </si>
  <si>
    <t>1. Sanciones, acciones disciplinarias o procesos legales en contra de la entidad que afecten el cumplimiento de objetivos.
2. Pérdida de credibilidad o afectaciones en la imagen institucional 
3. Reprocesos en la ejecución de actividades.
4. Hallazgos con incidencia administrativa, fiscal o disciplinaria por los entes de control.
5. Afectaciones en la toma de decisiones por parte de la Alta Dirección.</t>
  </si>
  <si>
    <t>Responsable en el GIT de Gestión Contractual
Responsable asignado en la Dirección Territorial</t>
  </si>
  <si>
    <t>Casi seguro</t>
  </si>
  <si>
    <t>Probable</t>
  </si>
  <si>
    <t>Posible</t>
  </si>
  <si>
    <t>Improbable</t>
  </si>
  <si>
    <t>Rara vez</t>
  </si>
  <si>
    <t>Insignificante</t>
  </si>
  <si>
    <t>Menor</t>
  </si>
  <si>
    <t>Mayor</t>
  </si>
  <si>
    <t>Catastrófico</t>
  </si>
  <si>
    <t>CAL_3</t>
  </si>
  <si>
    <t>CAL_4</t>
  </si>
  <si>
    <t>34</t>
  </si>
  <si>
    <t>Inoportunidad en la prestación de servicios administrativos y/o infraestructura física para el funcionamiento de la entidad</t>
  </si>
  <si>
    <r>
      <t xml:space="preserve">Adriana Rocío Tovar
</t>
    </r>
    <r>
      <rPr>
        <b/>
        <sz val="10"/>
        <rFont val="Arial"/>
        <family val="2"/>
      </rPr>
      <t>Jefe OAP</t>
    </r>
  </si>
  <si>
    <r>
      <t xml:space="preserve">El responsable en la Oficina Asesora de Planeación revisa cada vez que la información sea entregada por los responsables previo al cargue en los aplicativos internos y externos de la entidad, asegurando la consistencia de los datos entregados y posteriormente remitiendo correo electrónico autorizando su cargue en el sistema. En caso de identificar inconsistencias o falencias en el reporte, se realiza contacto a través de correo electrónico con el enlace o responsable para corregir la información.  
</t>
    </r>
    <r>
      <rPr>
        <b/>
        <sz val="9"/>
        <rFont val="Arial"/>
        <family val="2"/>
      </rPr>
      <t xml:space="preserve">
Evidencia: </t>
    </r>
    <r>
      <rPr>
        <sz val="9"/>
        <rFont val="Arial"/>
        <family val="2"/>
      </rPr>
      <t>Correo electrónico de Visto Bueno de la OAP para el cargue en SINERGIA o Correo electrónico de notificación de cargue por el responsable.</t>
    </r>
  </si>
  <si>
    <r>
      <t xml:space="preserve">El Jefe de la Oficina de Control Interno realiza mensualmente seguimiento al Programa Anual de Auditorias Internas de Gestión junto con el equipo de la OCI a través del monitoreo del Plan de Acción Anual PAA vigente. En caso de detectar un posible incumplimiento del Programa, se realiza un ajuste al cronograma de las actividades.
</t>
    </r>
    <r>
      <rPr>
        <b/>
        <sz val="9"/>
        <rFont val="Arial"/>
        <family val="2"/>
      </rPr>
      <t>Evidencia:</t>
    </r>
    <r>
      <rPr>
        <sz val="9"/>
        <rFont val="Arial"/>
        <family val="2"/>
      </rPr>
      <t xml:space="preserve"> Acta de reunión y/o cronograma de auditoría verificado.</t>
    </r>
  </si>
  <si>
    <r>
      <t xml:space="preserve">El Jefe de la OCI realiza semestralmente evaluaciones a los auditores sobre los elementos requeridos para el ejercicio de auditoría con el fin de detectar el nivel de actualización y la fortaleza de las competencias de los auditores. En caso de presentar resultados deficientes, se procede a realizar planes de mejoramiento individuales para corregir o subsanar los resultados.
</t>
    </r>
    <r>
      <rPr>
        <b/>
        <sz val="9"/>
        <rFont val="Arial"/>
        <family val="2"/>
      </rPr>
      <t xml:space="preserve">Evidencia: </t>
    </r>
    <r>
      <rPr>
        <sz val="9"/>
        <rFont val="Arial"/>
        <family val="2"/>
      </rPr>
      <t xml:space="preserve">Resultados de la evaluación a los auditores y/o plan de mejoramiento individual (si aplica). </t>
    </r>
  </si>
  <si>
    <r>
      <t xml:space="preserve">El jefe de la OCI realiza la revisión de los informes preliminares y finales presentados por los auditores como resultado de las auditorías internas de gestión, frente a los criterios establecidos durante el proceso de planeación de la auditoría. En caso de detectar un posible incumplimiento de alguno de los criterios, se procede a determinar la causa del no cumplimiento y a subsanar la omisión o el error.
</t>
    </r>
    <r>
      <rPr>
        <b/>
        <sz val="9"/>
        <rFont val="Arial"/>
        <family val="2"/>
      </rPr>
      <t xml:space="preserve">Evidencia: </t>
    </r>
    <r>
      <rPr>
        <sz val="9"/>
        <rFont val="Arial"/>
        <family val="2"/>
      </rPr>
      <t xml:space="preserve"> Informes preliminares y finales presentados por correo electrónico al Jefe de la OCI y/o verificaciones realizadas al informe por parte del jefe de la OCI.</t>
    </r>
  </si>
  <si>
    <r>
      <t xml:space="preserve">El Jefe de la OCI realiza la verificación de los hallazgos contenidos en el informe preliminar e informe final, con el fin de detectar situaciones de omisiones deliberadas por parte de los auditores. En caso de detectar una posible omisión deliberada se procede a confirmar su existencia y solicitar la investigación disciplinaria correspondiente para el auditor. 
</t>
    </r>
    <r>
      <rPr>
        <b/>
        <sz val="9"/>
        <rFont val="Arial"/>
        <family val="2"/>
      </rPr>
      <t xml:space="preserve">Evidencia: </t>
    </r>
    <r>
      <rPr>
        <sz val="9"/>
        <rFont val="Arial"/>
        <family val="2"/>
      </rPr>
      <t>Informes de auditoria revisados y objetados.</t>
    </r>
  </si>
  <si>
    <r>
      <t xml:space="preserve">Patricia del Rosario Lozano Triviño
</t>
    </r>
    <r>
      <rPr>
        <b/>
        <sz val="10"/>
        <rFont val="Arial"/>
        <family val="2"/>
      </rPr>
      <t>Jefe OAJ</t>
    </r>
  </si>
  <si>
    <r>
      <t xml:space="preserve">El responsable en la Oficina Asesora Jurídica realiza un control de legalidad de los proyectos de acto administrativo, cada vez que sea requerido, con el fin de determinar si se deben realizar ajustes previo a la expedición por parte de la Oficina, GIT o Área responsable. En caso de presentar inconsistencias u observaciones se regresa al responsable para aplicar los correctivos necesarios.
</t>
    </r>
    <r>
      <rPr>
        <b/>
        <sz val="9"/>
        <rFont val="Arial"/>
        <family val="2"/>
      </rPr>
      <t xml:space="preserve">
Evidencia: </t>
    </r>
    <r>
      <rPr>
        <sz val="9"/>
        <rFont val="Arial"/>
        <family val="2"/>
      </rPr>
      <t>Correo remisorio y/o memorando con las observaciones por parte de la OAJ al proceso que proyectó el acto.</t>
    </r>
  </si>
  <si>
    <r>
      <t xml:space="preserve">El responsable en la Oficina Asesora Jurídica, en caso de que la regulación se declare inaplicable, recibe el fallo por parte del ente judicial y verifica cuál fue el contenido declarado como inaplicable, para proceder con las acciones pertinentes y corregir la inconformidad legal presentada mediante la expedición de un nuevo acto administrativo. 
</t>
    </r>
    <r>
      <rPr>
        <b/>
        <sz val="9"/>
        <rFont val="Arial"/>
        <family val="2"/>
      </rPr>
      <t xml:space="preserve">Evidencia: </t>
    </r>
    <r>
      <rPr>
        <sz val="9"/>
        <rFont val="Arial"/>
        <family val="2"/>
      </rPr>
      <t xml:space="preserve">Fallo del ente judicial recibido por la entidad y/o nuevo acto administrativo generado (en caso de presentarse la inaplicabilidad). </t>
    </r>
  </si>
  <si>
    <r>
      <t xml:space="preserve">El responsable asignado de la Oficina Asesora Jurídica en Sede Central, o el abogado en las Direcciones Territoriales, solicitarán a través de memorando o correo electrónico los conceptos técnicos a los distintos procesos de la entidad, teniendo en cuenta los términos establecidos por el ente judicial en el requerimiento. 
</t>
    </r>
    <r>
      <rPr>
        <b/>
        <sz val="9"/>
        <rFont val="Arial"/>
        <family val="2"/>
      </rPr>
      <t xml:space="preserve">Evidencia: </t>
    </r>
    <r>
      <rPr>
        <sz val="9"/>
        <rFont val="Arial"/>
        <family val="2"/>
      </rPr>
      <t>Memorando y/o correo electrónico de solicitud de conceptos técnicos.</t>
    </r>
  </si>
  <si>
    <r>
      <t xml:space="preserve">El responsable asignado de la Oficina Asesora Jurídica en Sede Central, realiza semestralmente la verificación en el sistema de información de la Rama Judicial de los antecedentes disciplinarios de la totalidad de los abogados que ejercen representación judicial en la entidad (Sede Central y Direcciones Territoriales).
</t>
    </r>
    <r>
      <rPr>
        <b/>
        <sz val="9"/>
        <rFont val="Arial"/>
        <family val="2"/>
      </rPr>
      <t>Evidencia:</t>
    </r>
    <r>
      <rPr>
        <sz val="9"/>
        <rFont val="Arial"/>
        <family val="2"/>
      </rPr>
      <t xml:space="preserve"> Certificados de antecedentes disciplinarios, correo electrónico remitido a la Jefe de la OAJ con el reporte.</t>
    </r>
  </si>
  <si>
    <r>
      <t xml:space="preserve">José Luis Ariza Vargas
</t>
    </r>
    <r>
      <rPr>
        <b/>
        <sz val="10"/>
        <rFont val="Arial"/>
        <family val="2"/>
      </rPr>
      <t>Jefe OIT</t>
    </r>
  </si>
  <si>
    <r>
      <t xml:space="preserve">Pamela del Pilar Mayorga Ramos
</t>
    </r>
    <r>
      <rPr>
        <b/>
        <sz val="10"/>
        <rFont val="Arial"/>
        <family val="2"/>
      </rPr>
      <t>Subdirectora de Geografía y Cartografía</t>
    </r>
  </si>
  <si>
    <r>
      <t xml:space="preserve">Maria del Pilar Gonzalez
</t>
    </r>
    <r>
      <rPr>
        <b/>
        <sz val="10"/>
        <rFont val="Arial"/>
        <family val="2"/>
      </rPr>
      <t xml:space="preserve">Secretaria General
</t>
    </r>
    <r>
      <rPr>
        <sz val="10"/>
        <rFont val="Arial"/>
        <family val="2"/>
      </rPr>
      <t xml:space="preserve">
Natalia Elizabeth Plata Peñafort
</t>
    </r>
    <r>
      <rPr>
        <b/>
        <sz val="10"/>
        <rFont val="Arial"/>
        <family val="2"/>
      </rPr>
      <t>Coordinadora GIT Gestión Documental</t>
    </r>
  </si>
  <si>
    <r>
      <t xml:space="preserve">Maria del Pilar Gonzalez
</t>
    </r>
    <r>
      <rPr>
        <b/>
        <sz val="10"/>
        <rFont val="Arial"/>
        <family val="2"/>
      </rPr>
      <t>Secretaria General</t>
    </r>
    <r>
      <rPr>
        <sz val="10"/>
        <rFont val="Arial"/>
        <family val="2"/>
      </rPr>
      <t xml:space="preserve">
Armando Rojas Martínez
</t>
    </r>
    <r>
      <rPr>
        <b/>
        <sz val="10"/>
        <rFont val="Arial"/>
        <family val="2"/>
      </rPr>
      <t>Coordinador GIT Gestión del Talento Humano</t>
    </r>
  </si>
  <si>
    <r>
      <t xml:space="preserve">El responsable en el GIT de Gestión de Talento Humano realiza seguimiento mensual al Plan Institucional de Capacitación a través de la verificación y validación de las actividades programada y su cumplimiento, contrastando el informe mensual con el soporte de las evidencias subidas en el Drive y  en caso de no realizar la actividad  se hará la  reprogramación correspondiente.
</t>
    </r>
    <r>
      <rPr>
        <b/>
        <sz val="9"/>
        <rFont val="Arial"/>
        <family val="2"/>
      </rPr>
      <t>Evidencias:</t>
    </r>
    <r>
      <rPr>
        <sz val="9"/>
        <rFont val="Arial"/>
        <family val="2"/>
      </rPr>
      <t xml:space="preserve">  Informe mensual soportado con las evidencias en DRIVE y/o reporte del indicador de cumplimiento y/o reportes de seguimiento de capacitación desde las Direcciones Territoriales</t>
    </r>
  </si>
  <si>
    <r>
      <t xml:space="preserve">Diana Rocio Galindo Gonzalez
</t>
    </r>
    <r>
      <rPr>
        <b/>
        <sz val="10"/>
        <rFont val="Arial"/>
        <family val="2"/>
      </rPr>
      <t>Jefe CIAF</t>
    </r>
  </si>
  <si>
    <r>
      <t xml:space="preserve">Anualmente el Jefe de la Oficina de Informática y Telecomunicaciones mediante comunicado solicita a las diferentes dependencias y Direcciones Territoriales las necesidades tecnológicas requeridas para el cumplimiento de sus metas. Posteriormente se consolidan y se aprueban. En Comité institucional de gestión y desempeño se socializan y se priorizan de acuerdo con las necesidades institucionales. En caso que no se considere viable alguna necesidad se contemplarán aplazamientos para próximas vigencias.
</t>
    </r>
    <r>
      <rPr>
        <b/>
        <sz val="9"/>
        <rFont val="Arial"/>
        <family val="2"/>
      </rPr>
      <t xml:space="preserve">
Evidencia:</t>
    </r>
    <r>
      <rPr>
        <sz val="9"/>
        <rFont val="Arial"/>
        <family val="2"/>
      </rPr>
      <t xml:space="preserve">  Comunicados y/o actas de reunión de Comité Institucional de Gestión y Desempeño.</t>
    </r>
  </si>
  <si>
    <r>
      <t xml:space="preserve">El responsable en las Direcciones Territoriales identifica las necesidades de infraestructura física que requiere y se remite para el estudio, consolidación, priorización y aprobación (según aplique) de la Sede Central de los requerimientos solicitados. En caso de presentar observaciones, se solicita realizar los ajustes al responsable encargado. 
</t>
    </r>
    <r>
      <rPr>
        <b/>
        <sz val="9"/>
        <rFont val="Arial"/>
        <family val="2"/>
      </rPr>
      <t>Evidencia:</t>
    </r>
    <r>
      <rPr>
        <sz val="9"/>
        <rFont val="Arial"/>
        <family val="2"/>
      </rPr>
      <t xml:space="preserve"> Correo electrónico con la aprobación de la solicitud y/o Plan de mantenimiento aprobado.</t>
    </r>
  </si>
  <si>
    <r>
      <t xml:space="preserve">El responsable asignado en el GIT de Servicios Administrativos realiza el seguimiento anual al Plan de mantenimiento, con el fin de garantizar su ejecución y ajustes respectivos, los cuales son aprobados por el Coordinador del GIT del proceso cada vez que se requiera. En caso de presentar observaciones, se solicita realizar los ajustes al responsable encargado. 
</t>
    </r>
    <r>
      <rPr>
        <b/>
        <sz val="9"/>
        <rFont val="Arial"/>
        <family val="2"/>
      </rPr>
      <t>Evidencia:</t>
    </r>
    <r>
      <rPr>
        <sz val="9"/>
        <rFont val="Arial"/>
        <family val="2"/>
      </rPr>
      <t xml:space="preserve"> Seguimiento realizado al Plan de mantenimiento y/o correos de aprobación a las modificaciones del plan. </t>
    </r>
  </si>
  <si>
    <r>
      <t xml:space="preserve">El responsable de los servicios de transporte en el GIT de Servicios Administrativos verifica la planilla de programación de transporte, con el fin de validar el correcto diligenciamiento del formato, incluyendo el tiempo de recorrido. En caso de presentar observaciones, se registran en el formato y se requerirá la presencia del conductor y del servidor para mayor información sobre el hecho y la fijación de compromisos. 
</t>
    </r>
    <r>
      <rPr>
        <b/>
        <sz val="9"/>
        <rFont val="Arial"/>
        <family val="2"/>
      </rPr>
      <t xml:space="preserve">
Evidencia:</t>
    </r>
    <r>
      <rPr>
        <sz val="9"/>
        <rFont val="Arial"/>
        <family val="2"/>
      </rPr>
      <t xml:space="preserve"> Planilla de programación de transporte verificada para los casos con observaciones y/o comunicado realizado al conductor o servidor (si aplica).</t>
    </r>
  </si>
  <si>
    <r>
      <t xml:space="preserve">Yira Paola Pérez Quiroz
</t>
    </r>
    <r>
      <rPr>
        <b/>
        <sz val="10"/>
        <rFont val="Arial"/>
        <family val="2"/>
      </rPr>
      <t>Jefe ODM</t>
    </r>
  </si>
  <si>
    <r>
      <t xml:space="preserve">Trimestralmente se centraliza la difusión de información institucional a través del proceso de Gestión de Comunicaciones  y Mercadeo quien consolida las necesidades enviadas por las dependencias y Direcciones Territoriales, las valida y viabiliza acorde con la estrategia de comunicaciones del instituto. En casos excepcionales, el proceso establece acciones de contingencia para cumplir con el requerimiento.
</t>
    </r>
    <r>
      <rPr>
        <b/>
        <sz val="9"/>
        <rFont val="Arial"/>
        <family val="2"/>
      </rPr>
      <t>Evidencia:</t>
    </r>
    <r>
      <rPr>
        <sz val="9"/>
        <rFont val="Arial"/>
        <family val="2"/>
      </rPr>
      <t xml:space="preserve"> Base de datos en Excel con información consolidada y/o correo electrónico solicitando la información a los procesos</t>
    </r>
  </si>
  <si>
    <r>
      <t xml:space="preserve">El responsable de la custodia de los activos o elementos del Almacén solicita reporte mensual de la apertura y cierre de las bodegas a la empresa de vigilancia y seguridad a cargo, con el fin de verificar las fechas de apertura, cierre y novedades relevantes presentadas, propendiendo por el manejo y custodia eficiente de los recursos físicos.
</t>
    </r>
    <r>
      <rPr>
        <b/>
        <sz val="9"/>
        <rFont val="Arial"/>
        <family val="2"/>
      </rPr>
      <t>Evidencias:</t>
    </r>
    <r>
      <rPr>
        <sz val="9"/>
        <rFont val="Arial"/>
        <family val="2"/>
      </rPr>
      <t xml:space="preserve">  Reporte mensual recibido por la empresa de seguridad y reporte de novedades realizadas por el Almacén.
</t>
    </r>
  </si>
  <si>
    <t>Responsable del Almacén General.
Responsable en Direcciones Territoriales</t>
  </si>
  <si>
    <r>
      <t xml:space="preserve">Yenny Carolina Rozo Gómez
</t>
    </r>
    <r>
      <rPr>
        <b/>
        <sz val="10"/>
        <rFont val="Arial"/>
        <family val="2"/>
      </rPr>
      <t>Subdirectora de Catastro</t>
    </r>
  </si>
  <si>
    <r>
      <t xml:space="preserve">Napoleón Ordoñez Delgado
</t>
    </r>
    <r>
      <rPr>
        <b/>
        <sz val="10"/>
        <rFont val="Arial"/>
        <family val="2"/>
      </rPr>
      <t>Subdirector de Agrología</t>
    </r>
  </si>
  <si>
    <t>El responsable dentro del GIT de Gestión Documental realiza el control de la documentación entregada a modo de préstamo a los funcionarios de la entidad, a través del formato Solicitud de documentos para consulta en el Archivo Central, garantizando que se realice la consulta de los documentos dentro del Archivo Central, incluso, si se requieren copias es el responsable del Archivo quien las realiza. 
Archivo: Formato diligenciado y firmado por el solicitante de los documentos en Archivo Central</t>
  </si>
  <si>
    <t>Documento de legalización de caja menor.</t>
  </si>
  <si>
    <t>Registros de depuración de saldos y Conciliaciones bancarias realizadas.</t>
  </si>
  <si>
    <t xml:space="preserve">Acta de supervisión aprobada, consolidado de contratos a cargo con la supervisión realizada, pantallazos en SECOP del total de contratos a cargo supervisados y/o cualquier otro mecanismo que permita validar la supervisión del total de contratos a cargo. </t>
  </si>
  <si>
    <t>Meta Primer trimestre</t>
  </si>
  <si>
    <t>Meta Segundo trimestre</t>
  </si>
  <si>
    <t>Meta Tercer trimestre</t>
  </si>
  <si>
    <t>Meta Cuarto trimestre</t>
  </si>
  <si>
    <t xml:space="preserve">Correos remitidos a los dueños de los activos de información con el reporte adjunto y/o caso de GLPI generado por el dueño de los activos de información en caso de que existan modificaciones aplicables o novedades a revisar. </t>
  </si>
  <si>
    <t xml:space="preserve">Reporte de la herramienta de gestión de soporte técnico - GLPI con la información incluyendo las solicitudes en estado 'No resuelto'. </t>
  </si>
  <si>
    <t>Correo electrónico con el reporte de la novedad o falla y/o reporte de la verificación aleatoria de la infraestructura tecnológica realizada.</t>
  </si>
  <si>
    <t>Administrador de bases de datos</t>
  </si>
  <si>
    <t>Reportes de solicitudes de permisos de acceso a las bases de datos institucionales</t>
  </si>
  <si>
    <t>Reportes de solicitudes de permisos de acceso a la base de datos Cobol debidamente autorizadas por el Jefe de Conservación.</t>
  </si>
  <si>
    <t>Jefes de Conservación en las Direcciones Territoriales</t>
  </si>
  <si>
    <t>Registro del formato 'Seguimiento de cálculos geodésicos'</t>
  </si>
  <si>
    <t>Profesional responsable de la red MAGNA-ECO del GIT Gestión Geodésica</t>
  </si>
  <si>
    <t xml:space="preserve"> Incidencia en GLPI sobre el reporte de la falla dirigido a la Oficina de Informática y Telecomunicaciones y/o matriz de control de novedades mensual</t>
  </si>
  <si>
    <t xml:space="preserve">Archivo de estaciones procesadas CP IGA Bernese 5.2 con el nombre y cargo de la persona que realizó la revisión del cálculo de las coordenadas, y/o correo electrónico como evidencia de la comunicación de las inconformidades del cálculo y su corrección (si aplica). </t>
  </si>
  <si>
    <t>Funcionario responsable del centro de procesamiento IGA</t>
  </si>
  <si>
    <t>Reporte semanal de los parámetros de ejecución generados por el BPE de Bernese</t>
  </si>
  <si>
    <t>Funcionario responsable en el GIT Gestión Geodésica</t>
  </si>
  <si>
    <t>Correo electrónico con envío de información geodésica para publicar en la página web y/o comunicación realizada a la Oficina de Control Disciplinario (Si aplica).</t>
  </si>
  <si>
    <t xml:space="preserve">Coordinador del GIT de Producción Cartográfica o Funcionario asignado a comisión de campo </t>
  </si>
  <si>
    <t>Formato con el registro de verificación de los equipos.</t>
  </si>
  <si>
    <t>Coordinador del GIT de Producción Cartográfica o Funcionario asignado</t>
  </si>
  <si>
    <t>Formatos de listas de chequeo o de aseguramiento de la calidad</t>
  </si>
  <si>
    <t>El responsable de la validación de los productos finales dentro del GIT de Producción Catográfica</t>
  </si>
  <si>
    <t xml:space="preserve">Funcionario o contratista del GIT de Producción Cartográfica </t>
  </si>
  <si>
    <t>Correos electrónicos remitidos a las autoridades civiles y militares del lugar, documentos de autoridades civiles y militares (cuando aplique) y/o prórrogas al contrato (cuando aplique).</t>
  </si>
  <si>
    <t>Coordinador del GIT de Producción Cartográfica</t>
  </si>
  <si>
    <t xml:space="preserve">Actas de reunión, correos electrónicos, grabaciones de reunión u otro material soporte de las mesas de trabajo realizadas. </t>
  </si>
  <si>
    <t>Coordinador del GIT perteneciente a la Subdirección de Geografía y Cartografía</t>
  </si>
  <si>
    <t>Coordinador del GIT o su delegado perteneciente a la Subdirección de Geografía y Cartografía</t>
  </si>
  <si>
    <t>Pantallazo y/o listado de las solicitudes del sistema GEOCARTO aprobadas.</t>
  </si>
  <si>
    <t>Registro o evidencia de asistencia a las reuniones y versiones de documentos con observaciones.</t>
  </si>
  <si>
    <t>Coordinador del GIT Estudios geográficos o el funcionario asignado</t>
  </si>
  <si>
    <t>Documentos de investigación versionados con control de cambios y/o correos electrónicos con la revisión del informe final de deslindes.</t>
  </si>
  <si>
    <t>Correo electrónico que evidencia la realización de la revisión de los procedimientos, procedimientos actualizados cuando aplique y/o plan de trabajo para la actualización de documentos</t>
  </si>
  <si>
    <t>Herramientas para el seguimiento del plan de acción y proyectos de inversión, y/o correo electrónico enviando con el seguimiento.</t>
  </si>
  <si>
    <t xml:space="preserve">Plan anual de adquisiciones con las necesidades de personal y demás recursos necesarios y correo electrónico enviando el plan </t>
  </si>
  <si>
    <r>
      <t xml:space="preserve">El Técnico encargado de archivo en el GIT Fronteras y límites de entidades territoriales, verifica la restricción de permisos sobre el servidor NETAP de la Subdirección de Geografía y Cartografía, de manera que se cuente con un único acceso, sin tener posibilidades de edición. En caso de ser requerido, se solicita a través del GLPI la asignación de permisos para el acceso de acuerdo con las personas desigandas por cada Coordinador. En caso de encontrar novedades o perfiles que no deban tener acceso, se debe indagar sobre la incidencia generada en GLPI para darle los privilegios de acceso, y se informa a la Subdirección de Geografía y Cartografía para que adelante la investigación dependiendo la situación.  
</t>
    </r>
    <r>
      <rPr>
        <b/>
        <sz val="9"/>
        <rFont val="Arial"/>
        <family val="2"/>
      </rPr>
      <t>Evidencias:</t>
    </r>
    <r>
      <rPr>
        <sz val="9"/>
        <rFont val="Arial"/>
        <family val="2"/>
      </rPr>
      <t xml:space="preserve"> Reporte de GLPI con la asignación de permisos al servidor NETAP y/o correos electrónicos remitidos (si aplica) </t>
    </r>
  </si>
  <si>
    <t xml:space="preserve">Reporte de GLPI con la asignación de permisos al servidor NETAP y/o correos electrónicos remitidos (si aplica) </t>
  </si>
  <si>
    <t>El Jefe de la Oficina CIAF o el funcionario asignado</t>
  </si>
  <si>
    <t>Informe mensual consolidado de seguimiento al Plan de Acción Anual (PAA) y/o correos lectrónicos de entrega de informes</t>
  </si>
  <si>
    <t xml:space="preserve"> Reporte de pendientes del aplicativo de correspondencia y/o correos electrónicos informando las peticiones pendientes (según sea el caso).</t>
  </si>
  <si>
    <t>Responsable de cada GIT del CIAF</t>
  </si>
  <si>
    <t>Reporte y/o correo electrónico remitido al líder del proceso con la validación documental</t>
  </si>
  <si>
    <t>Reporte de solicitudes de GLPI asociadas con la gestión de permisos de acceso y control de usuarios (cuando aplique).</t>
  </si>
  <si>
    <t>Responsable de cada GIT del proceso de Gestión del Conocimiento, Investigación e Innovación</t>
  </si>
  <si>
    <t>Acta de reunión de seguimiento.</t>
  </si>
  <si>
    <t xml:space="preserve"> Responsable en el GIT del proceso de Gestión del Conocimiento, Investigación e  Innovación</t>
  </si>
  <si>
    <t xml:space="preserve"> Informe de resultados de las encuestas de satisfacción, encuestas de satisfacción de los estudiantes y/o memorando solicitando las mejoras al proceso de Gestión de Servicios Administrativos (si aplica)</t>
  </si>
  <si>
    <t>Hoja de vida de equipos espectroradiómetros donde se relacionan calibraciones y mantenimientos, registro de captura de campo de las firmas espectrales y/o certificado de calibraciones de los equipos conforme a la fecha programada.</t>
  </si>
  <si>
    <t>Correo electrónico o comunicación solicitando la adquisición de la nueva versión del software y/o el estado del soffware para la operación</t>
  </si>
  <si>
    <t>Responsable asignado en la Oficina Asesora de Planeación</t>
  </si>
  <si>
    <t>Acta de Comité de Gestión y desempeño reflejando el seguimiento del plan y/o alertas a los ordenadores del gasto (si aplica)</t>
  </si>
  <si>
    <t>Correo con las alertas de cumplimiento de presupuesto de inversión y metas institucionales remitidas al ordenador del gasto.</t>
  </si>
  <si>
    <t>Correo de aprobación de la viabilidad generada</t>
  </si>
  <si>
    <t xml:space="preserve"> Informe de gestión entregado por el responsable y/o correos electrónicos enviados por la Oficina Asesora de Planeación para la alineación con el informe de gestión.</t>
  </si>
  <si>
    <t>Comunicaciones, piezas gráficas, publicaciones realizadas y/o registros de asistencia; y Registro de los medios alternativos utilizados (si aplica).</t>
  </si>
  <si>
    <t>Correo electrónico con la notificación de cierre de periodo y/o correo electrónico para corregir información (Si aplica).</t>
  </si>
  <si>
    <t xml:space="preserve">Reporte de usuarios registrados en los aplicativos de competencia del proceso de Direccionamiento Estratégico y Planeación, verificado por el responsable de la OAP. </t>
  </si>
  <si>
    <t>Planes institucionales articulados con MIPG y aprobados por el Comité.</t>
  </si>
  <si>
    <t>Archivo de acciones consolidadas para la implementación del FURAG</t>
  </si>
  <si>
    <t xml:space="preserve">Matriz de identificación y cumplimiento legal Ambiental actualizada y/o Matriz de Identificación de aspectos y valoración de impactos ambientales actualizada; y Sensibilizaciones realizadas (si aplica). </t>
  </si>
  <si>
    <t>Responsable asignado en la Dirección Territorial para el SGA</t>
  </si>
  <si>
    <t xml:space="preserve"> Correo de reporte de cumplimiento de los controles operacionales de las matrices por la Dirección Territorial y comunicaciones realizadas por el responsable del SGA en nivel central para solicitar ajustes (si aplica).</t>
  </si>
  <si>
    <t>Control del formato Solicitud de servicios de transporte (físico o digital) correctamente diligenciado y debidamente autorizado a través de firma, correo electrónico u aprobación digital a través de la herramienta de gestión de soporte técnico.</t>
  </si>
  <si>
    <t>Posibilidad de incumplimiento de la meta de implementación del MIPG en la entidad</t>
  </si>
  <si>
    <t>Presentación del desempeño institucional a la Alta Dirección, Acta de Comité presentación de resultados y/o plan de acción establecido desde la Alta Dirección.</t>
  </si>
  <si>
    <t>Responsable asignado de la Oficina Asesora Jurídica en Sede Central, 
Abogado en las Direcciones Territoriales</t>
  </si>
  <si>
    <t>1. Formato diligenciado "Control de estado de procesos judiciales" vigente y el informe consolidado con el estado de procesos judiciales (Sede central)
2. Formato diligenciado "Control de estado de procesos judiciales" vigente (Direcciones Territoriales)</t>
  </si>
  <si>
    <t>Inoportunidad o imprecisión en la  difusión de la información de la gestión institucional</t>
  </si>
  <si>
    <t>Excel de inventarios chequeado y/o Reporte de conteos físicos comparado con el Excel de inventarios o el ERP.</t>
  </si>
  <si>
    <t>Coordinador del GIT de presupuesto en la Sede Central 
Pagadores en las Direcciones Territoriales</t>
  </si>
  <si>
    <t>Coordinador del GIT de Tesorería en la Sede Central 
Pagadores en las Direcciones Territoriales</t>
  </si>
  <si>
    <t xml:space="preserve">Listado de movimiento de bancos, informes de ventas, informe de cartera por edades y comunicaciones electrónicas. </t>
  </si>
  <si>
    <t>Coordinador GIT Contabilidad</t>
  </si>
  <si>
    <t xml:space="preserve">Cuadro de ingresos actualizado y/o comprobantes contables (si aplica). </t>
  </si>
  <si>
    <t>Manejo indebido de recursos financieros por parte de quienes los administran en la entidad, para beneficio propio o de terceros</t>
  </si>
  <si>
    <t>Responsable en GIT de Contabilidad y GIT Tesorería
Pagadores y Contadores de las Direcciones Territoriales</t>
  </si>
  <si>
    <t>Responsable de hacer la legalización de la caja menor en el GIT de contabilidad</t>
  </si>
  <si>
    <t>Responsables GIT de Presupuesto, GIT de Contabilidad y GIT de Tesorería 
Pagadores y Contadores de las Direcciones Territoriales</t>
  </si>
  <si>
    <t>Documentos soporte de autorización de gastos con firmas.</t>
  </si>
  <si>
    <t>Facilitador del Sistema de Gestión Integrado (SGI) 
Profesional de Control de Calidad del proyecto</t>
  </si>
  <si>
    <t>Listas de chequeo diligenciadas, la actualización de la documentación según aplique y soportes de la reinducción o cambio de actividad (si aplica).</t>
  </si>
  <si>
    <t>Reporte del seguimiento de metas e indicadores y acciones evidenciados en el acta del Comité de Coordinación y registro de asistencia.</t>
  </si>
  <si>
    <t xml:space="preserve"> Profesionales asignados de cada proyecto o convenio en la Subdirección de Agrología</t>
  </si>
  <si>
    <t>Reporte mensual del estado de los proyectos o convenios y/o evidencias de reprocesos según aplique.</t>
  </si>
  <si>
    <t>Profesional en el GIT de Gestión de Suelos y Aplicaciones Agrológicas
Profesional Edafólogo</t>
  </si>
  <si>
    <t>Formato Control de envío y recepción de muestras, planillas del correo certificado y soportes del seguimiento o solicitud de una nueva muestra (si aplica).</t>
  </si>
  <si>
    <t>Listas de chequeo aplicadas y/o soportes de la reinducción (si aplica)</t>
  </si>
  <si>
    <t>Profesional de calidad en el LNS</t>
  </si>
  <si>
    <t xml:space="preserve">Formato de Evaluación de las cartas control </t>
  </si>
  <si>
    <t>Director Territorial</t>
  </si>
  <si>
    <t>Director Territorial 
Subdirector de Catastro</t>
  </si>
  <si>
    <t>1. Direcciones Territoriales: Cronograma de trabajo, reporte del seguimiento semanal y relación de acciones (si aplica).</t>
  </si>
  <si>
    <t>1. Direcciones Territoriales y Subdirección de Catastro (Sede Central): Cronograma de trabajo, Tableros de control, las listas de asistencia al seguimiento y/o actas de reunión.</t>
  </si>
  <si>
    <t>1. Direcciones Territoriales: Listas de asistencia a reuniones de seguimiento y/o actas de reunión.
2. Subdirección de Catastro (Sede Central): Listas de asistencia a reuniones de seguimiento y/o actas de reunión.</t>
  </si>
  <si>
    <t>Supervisor del contrato a nivel Central 
Direcciones Territoriales</t>
  </si>
  <si>
    <t>1. Sede Central y Direcciones Territoriales: Consolidado de observaciones del proceso en la plataforma SECOP II (si aplica).</t>
  </si>
  <si>
    <t>Responsable del Almacén 
Coordinador del GIT de Gestión Contractual</t>
  </si>
  <si>
    <t xml:space="preserve"> Jefe de la Oficina de Control Interno (OCI)</t>
  </si>
  <si>
    <t>Auditor responsable en la Oficina de Control Interno (OCI)</t>
  </si>
  <si>
    <t>Correo electrónico de verificación por parte del responsable de la Oficina de Control Interno al Jefe de la OCI</t>
  </si>
  <si>
    <t>Incumplimiento de términos en los procesos Disciplinarios</t>
  </si>
  <si>
    <t>1. Registro de asistencia y/o Convocatoria a reunión vía correo electrónico donde se verifica el estado del expediente. (Control de Legalidad)
2. Comunicaciones Internas enviadas por correo electrónico con información sobre la normatividad disciplinaria vigente y el código de ética</t>
  </si>
  <si>
    <t>Inoportuna atención a las peticiones, quejas, reclamos, denuncias y sugerencias, solicitados por los ciudadanos y grupos de interés en los diferentes canales de atención</t>
  </si>
  <si>
    <t>Responsable en el GIT de Servicio al Ciudadano</t>
  </si>
  <si>
    <t>Correo electrónico de seguimiento desde el GIT de Servicio al Ciudadano</t>
  </si>
  <si>
    <t>Posibilidad de recibir o solicitar
cualquier dádiva o beneficio a nombre propio o para
terceros, durante la prestación del servicio o la atención al ciudadano</t>
  </si>
  <si>
    <t>1. Falta de apropiación de los valores institucionales.
2. Falta de controles en el proceso
3. Incumplimiento de los puntos de control establecidos dentro de los procedimientos
4. Falta de sensibilización a los funcionarios
5. Actos intencionales de personal al interior de la entidad para saltar los controles de los procedimientos.
6. Tráfico de influencias y/o amiguismos</t>
  </si>
  <si>
    <r>
      <t xml:space="preserve">Maria del Pilar Gonzalez
</t>
    </r>
    <r>
      <rPr>
        <b/>
        <sz val="10"/>
        <rFont val="Arial"/>
        <family val="2"/>
      </rPr>
      <t xml:space="preserve">Secretaria General
</t>
    </r>
    <r>
      <rPr>
        <sz val="10"/>
        <rFont val="Arial"/>
        <family val="2"/>
      </rPr>
      <t xml:space="preserve">
Maria Alejandra Ferreira 
</t>
    </r>
    <r>
      <rPr>
        <b/>
        <sz val="10"/>
        <rFont val="Arial"/>
        <family val="2"/>
      </rPr>
      <t>Coordinadora GIT proceso</t>
    </r>
  </si>
  <si>
    <r>
      <t xml:space="preserve">Maria del Pilar Gonzalez
</t>
    </r>
    <r>
      <rPr>
        <b/>
        <sz val="10"/>
        <rFont val="Arial"/>
        <family val="2"/>
      </rPr>
      <t>Secretaria General</t>
    </r>
    <r>
      <rPr>
        <sz val="10"/>
        <rFont val="Arial"/>
        <family val="2"/>
      </rPr>
      <t xml:space="preserve">
Maria Alejandra Ferreira 
</t>
    </r>
    <r>
      <rPr>
        <b/>
        <sz val="10"/>
        <rFont val="Arial"/>
        <family val="2"/>
      </rPr>
      <t>Coordinadora GIT proceso</t>
    </r>
  </si>
  <si>
    <t>Responsable asignado en el GIT de Servicio al Ciudadano</t>
  </si>
  <si>
    <t>Reporte de las encuestas respondidas por los usuarios y/o correo electrónico con el seguimiento realizado al Coordinador GIT Servicio al Ciudadano.</t>
  </si>
  <si>
    <t>El responsable dentro del GIT de Gestión Documental realiza seguimiento a la actualización y verficación del inventario documental del archivo central, con el fin de controlar la documentación que reposa en el Archivo Central. En caso de evidenciar que no se ha llevado a cabo la actualización del inventario documental, el Coordinador del GIT de Gestión Documental tomará las acciones pertinentes para efectuar dicha actualización.
Archivo: Inventario documental actualizado</t>
  </si>
  <si>
    <r>
      <t xml:space="preserve">Los tecnólogos dentro del GIT de Gestión Documental realizan seguimiento semestral a través de visitas técnicas programadas a las Unidades Administrativas de la Sede Central, en la implementación de los lineamientos, Tabla de Retención Documental  TRD y normatividad vigente. En el caso de identificar incumplimiento en la aplicación de los lineamientos archivísticos por parte de las Unidades Administrativas, la coordinadora del GIT de Gestión Documental solicitará al líder del proceso se realicen las correcciones necesarias e informe de su cumplimiento. 
</t>
    </r>
    <r>
      <rPr>
        <b/>
        <sz val="9"/>
        <rFont val="Arial"/>
        <family val="2"/>
      </rPr>
      <t xml:space="preserve">Evidencias: </t>
    </r>
    <r>
      <rPr>
        <sz val="9"/>
        <rFont val="Arial"/>
        <family val="2"/>
      </rPr>
      <t>Registros de asistencia y actas de reunión. Para el caso de incumplimiento envío correos electrónicos.</t>
    </r>
  </si>
  <si>
    <r>
      <t xml:space="preserve">Los responsables en el GIT de Gestión Documental verifican que se realice el proceso de convalidación de las Tablas de Retención Documental (TRD), con el fin de dar cumplimiento de la normatividad y garantizar una adecuada gestión documental en la entidad. En el caso de que no se realice el proceso de convalidación, la Coordinadora del GIT de Gestión Documental tomará las acciones pertinentes. 
</t>
    </r>
    <r>
      <rPr>
        <b/>
        <sz val="9"/>
        <rFont val="Arial"/>
        <family val="2"/>
      </rPr>
      <t xml:space="preserve">Evidencias: </t>
    </r>
    <r>
      <rPr>
        <sz val="9"/>
        <rFont val="Arial"/>
        <family val="2"/>
      </rPr>
      <t>Presentación de las Tablas de Retención Documental para el proceso de convalidadas.</t>
    </r>
  </si>
  <si>
    <r>
      <t xml:space="preserve">El responsable dentro del GIT de Gestión Documental realiza seguimiento a las sesiones programadas en materia de Gestión Documental de acuerdo con lo definido en el Plan Institucional de Capacitaciones, con el objetivo de transmitir buenas prácticas en la administración, organización y conservación de la documentación en las diferentes fases del ciclo de vida de los documentos. En el caso que alguno de los funcionarios o contratistas no participe en las sesiones propuestas, se programara un acompañamiento técnico, en el cual se brindara la información socializada.
</t>
    </r>
    <r>
      <rPr>
        <b/>
        <sz val="9"/>
        <rFont val="Arial"/>
        <family val="2"/>
      </rPr>
      <t xml:space="preserve">Evidencias: </t>
    </r>
    <r>
      <rPr>
        <sz val="9"/>
        <rFont val="Arial"/>
        <family val="2"/>
      </rPr>
      <t>Lista de asistencia y material presentado</t>
    </r>
  </si>
  <si>
    <t xml:space="preserve">Presentación de las Tablas de Retención Documental para el proceso de convalidadas. </t>
  </si>
  <si>
    <t>Lista de asistencia y material presentado</t>
  </si>
  <si>
    <t>Inventario documental actualizado</t>
  </si>
  <si>
    <r>
      <t xml:space="preserve">El Facilitador del Sistema de Gestión Integrado (SGI) o el Profesional de Control de Calidad del proyecto realiza el seguimiento al cumplimiento de la documentación del SGI, formatos y sus controles, como mínimo una vez cada dos meses, lo cual se debe hacer a través de la aplicación de listas de chequeo que permitan evaluar el cumplimiento del paso a paso para generar los productos de la Subdirección. En caso de que se encuentre una desviación o desconocimiento en el procedimiento para generar los productos por alguno de los servidores públicos, se procederá a hacer una reinducción del proceso o se cambiará de actividad. 
</t>
    </r>
    <r>
      <rPr>
        <b/>
        <sz val="9"/>
        <rFont val="Arial"/>
        <family val="2"/>
      </rPr>
      <t>Evidencia:</t>
    </r>
    <r>
      <rPr>
        <sz val="9"/>
        <rFont val="Arial"/>
        <family val="2"/>
      </rPr>
      <t xml:space="preserve"> Listas de chequeo diligenciadas, la actualización de la documentación según aplique y soportes de la reinducción o cambio de actividad (si aplica).</t>
    </r>
  </si>
  <si>
    <r>
      <t xml:space="preserve">El Subdirector de Agrología realiza seguimiento trimestral al reporte y análisis de las metas e indicadores en los Comites de Coordinación, con el fin de verificar el cumplimiento en la generación de los productos programados por el proceso de Gestión Agrológica. En caso de que se detecten desviaciones se analizan las causas y se determinan las acciones que deben adelantar los responsables.
</t>
    </r>
    <r>
      <rPr>
        <b/>
        <sz val="9"/>
        <rFont val="Arial"/>
        <family val="2"/>
      </rPr>
      <t>Evidencia:</t>
    </r>
    <r>
      <rPr>
        <sz val="9"/>
        <rFont val="Arial"/>
        <family val="2"/>
      </rPr>
      <t xml:space="preserve"> Reporte del seguimiento de metas e indicadores y acciones evidenciados en el acta del Comité de Coordinación y registro de asistencia.</t>
    </r>
  </si>
  <si>
    <r>
      <t xml:space="preserve">Los Profesionales asignados de cada proyecto o convenio en la Subdirección de Agrología, aplican los controles de calidad establecidos en el proceso de Gestión Agrológica, reportando mensualmente el estado de los proyectos o convenios, con el propósito de verificar que se cumplen todos los parámetros establecidos en cada etapa del proceso. En caso de encontrar desviaciones se regresa a la etapa anterior para su corrección o se realizan reprocesos. 
</t>
    </r>
    <r>
      <rPr>
        <b/>
        <sz val="9"/>
        <rFont val="Arial"/>
        <family val="2"/>
      </rPr>
      <t xml:space="preserve">Evidencia: </t>
    </r>
    <r>
      <rPr>
        <sz val="9"/>
        <rFont val="Arial"/>
        <family val="2"/>
      </rPr>
      <t>Reporte mensual del estado de los proyectos o convenios y/o evidencias de reprocesos según aplique.</t>
    </r>
  </si>
  <si>
    <r>
      <t xml:space="preserve">El Profesional en el GIT de Gestión de Suelos y Aplicaciones Agrológicas, cada vez que se requiera, envía las muestras de las comisiones de campo al Laboratorio Nacional de Suelos (LNS). Posteriormente, el Profesional Edafólogo de enlace realiza el control y seguimiento al comparar el formato de solicitud de muestras cliente interno con las muestras que realmente llegan al laboratorio. En caso de encontrar inconsistencias lleva a cabo el seguimiento respectivo hasta encontrar la razón del desvío de las muestras, y en caso de ser necesario solicita el envío de una nueva muestra.
</t>
    </r>
    <r>
      <rPr>
        <b/>
        <sz val="9"/>
        <rFont val="Arial"/>
        <family val="2"/>
      </rPr>
      <t xml:space="preserve">Evidencias: </t>
    </r>
    <r>
      <rPr>
        <sz val="9"/>
        <rFont val="Arial"/>
        <family val="2"/>
      </rPr>
      <t>Formato Control de envío y recepción de muestras, planillas del correo certificado y soportes del seguimiento o solicitud de una nueva muestra (si aplica).</t>
    </r>
  </si>
  <si>
    <r>
      <t xml:space="preserve">El profesional de apoyo al SGI en el LNS una vez cada dos meses realiza el seguimiento a la aplicación de los procedimientos asociados a la manipulación, almacenamiento, preparación, transporte y codificación de las muestras en el LNS, a través de la aplicación de una lista de chequeo. En caso de encontrar desviaciones realiza una reinducción en puesto de trabajo. 
</t>
    </r>
    <r>
      <rPr>
        <b/>
        <sz val="9"/>
        <rFont val="Arial"/>
        <family val="2"/>
      </rPr>
      <t xml:space="preserve">
Evidencia:</t>
    </r>
    <r>
      <rPr>
        <sz val="9"/>
        <rFont val="Arial"/>
        <family val="2"/>
      </rPr>
      <t xml:space="preserve"> Listas de chequeo aplicadas y/o soportes de la reinducción (si aplica)</t>
    </r>
  </si>
  <si>
    <r>
      <t xml:space="preserve">El responsable asignado en la Oficina Asesora de Planeación (OAP) realiza seguimiento mensual al plan de adquisiciones de la entidad, verificando el grado de cumplimiento en la programación del mismo y presentando el seguimiento en el Comité Institucional de Gestión y Desempeño. En caso de que se presenten variaciones con lo proyectado se generan alertas a los ordenadores del gasto. 
</t>
    </r>
    <r>
      <rPr>
        <b/>
        <sz val="9"/>
        <rFont val="Arial"/>
        <family val="2"/>
      </rPr>
      <t xml:space="preserve">Evidencia: </t>
    </r>
    <r>
      <rPr>
        <sz val="9"/>
        <rFont val="Arial"/>
        <family val="2"/>
      </rPr>
      <t>Acta de Comité de Gestión y desempeño reflejando el seguimiento del plan y/o alertas a los ordenadores del gasto (si aplica)</t>
    </r>
  </si>
  <si>
    <r>
      <t xml:space="preserve">El responsable asignado en la Oficina Asesora de Planeación (OAP) realiza seguimiento al cumplimiento de presupuesto de inversión y metas institucionales por parte de los responsables, a través del envío de alertas mensualmente por correo electrónico. En caso de que se presenten novedades en el cumplimiento, se realiza monitoreo al responsable de su ejecución para generar acciones tendientes a completar las metas proyectadas. 
</t>
    </r>
    <r>
      <rPr>
        <b/>
        <sz val="9"/>
        <rFont val="Arial"/>
        <family val="2"/>
      </rPr>
      <t>Evidencias:</t>
    </r>
    <r>
      <rPr>
        <sz val="9"/>
        <rFont val="Arial"/>
        <family val="2"/>
      </rPr>
      <t xml:space="preserve"> Correo con las alertas de cumplimiento de presupuesto de inversión y metas institucionales remitidas al ordenador del gasto.</t>
    </r>
  </si>
  <si>
    <r>
      <t xml:space="preserve">El responsable asignado en la Oficina Asesora de Planeación aprueba a través de correo electrónico la viabilidad generada en el sistema SIIF por parte del área solicitante, cada vez que sea requerida, para garantizar la disponibilidad de recursos en el presupuesto de inversión, rechazando en caso de que no se cuenten con los recursos suficientes, la información no coincida con el proyecto o no esté programado en el plan anual de adquisiciones. 
</t>
    </r>
    <r>
      <rPr>
        <b/>
        <sz val="9"/>
        <rFont val="Arial"/>
        <family val="2"/>
      </rPr>
      <t>Evidencia:</t>
    </r>
    <r>
      <rPr>
        <sz val="9"/>
        <rFont val="Arial"/>
        <family val="2"/>
      </rPr>
      <t xml:space="preserve"> Correo de aprobación de la viabilidad generada</t>
    </r>
  </si>
  <si>
    <r>
      <t xml:space="preserve">El responsable asignado en la Oficina Asesora de Planeación revisa el contenido, calidad y consistencia de los datos consignados en el informe de gestión, cada vez que se presente por parte del responsable, con el fin de garantizar la veracidad de la información y su estructura para incluir en el informe. En caso de que presente desalineación con el marco estratégico definido por la entidad, se realiza la devolución para que el responsable haga las correcciones pertinentes. 
</t>
    </r>
    <r>
      <rPr>
        <b/>
        <sz val="9"/>
        <rFont val="Arial"/>
        <family val="2"/>
      </rPr>
      <t xml:space="preserve">
Evidencia:</t>
    </r>
    <r>
      <rPr>
        <sz val="9"/>
        <rFont val="Arial"/>
        <family val="2"/>
      </rPr>
      <t xml:space="preserve"> Informe de gestión consolidado y entregado por la OAP con la información entregada por el responsable y/o correos electrónicos enviados por la Oficina Asesora de Planeación para la alineación con el informe de gestión.</t>
    </r>
  </si>
  <si>
    <r>
      <t xml:space="preserve">El responsable asignado en la Oficina Asesora de Planeación (OAP) revisa anualmente la articulación del marco estratégico del IGAC frente a los planes, metas y proyectos de inversión vigentes,
comunicando esta información por cualquiera de los medios internos establecidos por la entidad a las áreas u oficinas responsables de proyectos, para su identificación y apropiación.  En caso de que se presenten novedades en el envío de estas comucaciones, se utilizaran medios alternativos para dar a conocer la articulación del marco estratégico. 
</t>
    </r>
    <r>
      <rPr>
        <b/>
        <sz val="9"/>
        <rFont val="Arial"/>
        <family val="2"/>
      </rPr>
      <t xml:space="preserve">
Evidencia:</t>
    </r>
    <r>
      <rPr>
        <sz val="9"/>
        <rFont val="Arial"/>
        <family val="2"/>
      </rPr>
      <t xml:space="preserve"> Comunicaciones, piezas gráficas, publicaciones realizadas y/o registros de asistencia; y Registro de los medios alternativos utilizados (si aplica).</t>
    </r>
  </si>
  <si>
    <r>
      <t xml:space="preserve">El responsable asignado en la Oficina Asesora de Planeación verifica previamente el reporte de información que se va a cargar en los aplicativos internos y externos de competencia del proceso de Direccionamiento Estratégico y Planeación, por parte del enlace o líder de proceso responsable, realizando el respectivo cierre y notificando al Jefe de la OAP con el fin de garantizar que fue verificado el contenido y su consistencia. En caso de identificar inconsistencias o falencias en el reporte, se realiza contacto a través de correo electrónico con el enlace o líder de proceso responsable para corregir la información.  
</t>
    </r>
    <r>
      <rPr>
        <b/>
        <sz val="9"/>
        <rFont val="Arial"/>
        <family val="2"/>
      </rPr>
      <t xml:space="preserve">
Evidencia: </t>
    </r>
    <r>
      <rPr>
        <sz val="9"/>
        <rFont val="Arial"/>
        <family val="2"/>
      </rPr>
      <t>Correo electrónico con la notificación de cierre de periodo y/o correo electrónico para corregir información (Si aplica).</t>
    </r>
  </si>
  <si>
    <r>
      <t xml:space="preserve">El responsable en la Oficina Asesora de Planeación verifica anualmente el reporte de usuarios activos en los aplicativos internos y externos de competencia del proceso de Direccionamiento Estratégico y Planeación, con el fin de asegurar que se encuentren perfiles de usuario solo para funcionarios activos y se cumplan las condiciones de seguridad y acceso a los aplicativos. En caso de identificar inconsistencias, se procede a realizar la indagación respectiva y tomar las medidas de control necesarias. 
</t>
    </r>
    <r>
      <rPr>
        <b/>
        <sz val="9"/>
        <rFont val="Arial"/>
        <family val="2"/>
      </rPr>
      <t xml:space="preserve">
Evidencia: </t>
    </r>
    <r>
      <rPr>
        <sz val="9"/>
        <rFont val="Arial"/>
        <family val="2"/>
      </rPr>
      <t xml:space="preserve">Reporte de usuarios registrados en los aplicativos de competencia del proceso de Direccionamiento Estratégico y Planeación, verificado por el responsable de la OAP. </t>
    </r>
  </si>
  <si>
    <r>
      <t xml:space="preserve">El responsable asignado en la Oficina Asesora de Planeación verifica anualmente la articulación de los Planes Institucionales de la entidad con los requerimientos del MIPG en el momento de su actualización, con el fin de incluir las actividades que tengan que completarse de acuerdo con este modelo. Posteriormente, se remite al Comité Institucional de Gestión y Desempeño para su aprobación final. En caso de identificar inconsistencias o desalineaciones, se revisa para aplicar los ajustes necesarios y se informa a los responsables involucrados. 
</t>
    </r>
    <r>
      <rPr>
        <b/>
        <sz val="9"/>
        <rFont val="Arial"/>
        <family val="2"/>
      </rPr>
      <t xml:space="preserve">Evidencias: </t>
    </r>
    <r>
      <rPr>
        <sz val="9"/>
        <rFont val="Arial"/>
        <family val="2"/>
      </rPr>
      <t>Planes institucionales articulados con MIPG y aprobados por el Comité.</t>
    </r>
  </si>
  <si>
    <r>
      <t xml:space="preserve">El responsable asignado en la Oficina Asesora de Planeación realiza acompañamiento y seguimiento a los procesos involucrados en la evaluación del FURAG, identificando anualmente las acciones consolidadas que se deben implementar para incrementar o mantener el Índice de Desempeño Institucional (IDI) respecto a las políticas señaladas por MIPG. En caso de que no se estén cumplimiento los lineamientos del modelo, se deben crear nuevas estrategias para asegurar su implementación.
</t>
    </r>
    <r>
      <rPr>
        <b/>
        <sz val="9"/>
        <rFont val="Arial"/>
        <family val="2"/>
      </rPr>
      <t>Evidencias:</t>
    </r>
    <r>
      <rPr>
        <sz val="9"/>
        <rFont val="Arial"/>
        <family val="2"/>
      </rPr>
      <t xml:space="preserve"> Archivo de acciones consolidadas para la implementación del FURAG.</t>
    </r>
  </si>
  <si>
    <r>
      <t xml:space="preserve">El responsable asignado en la Oficina Asesora de Planeación realiza evaluaciones de conocimientos generales del MIPG de manera semestral a los servidores y contratistas, a través de actividades diseñadas desde la Oficina Asesora de Planeación (OAP) con el fin de identificar y fortalecer la apropiación de los conceptos asociados al modelo, generando oportunidades de mejora en caso de que se encuentren resultados desfavorables. 
</t>
    </r>
    <r>
      <rPr>
        <b/>
        <sz val="9"/>
        <rFont val="Arial"/>
        <family val="2"/>
      </rPr>
      <t>Evidencias:</t>
    </r>
    <r>
      <rPr>
        <sz val="9"/>
        <rFont val="Arial"/>
        <family val="2"/>
      </rPr>
      <t xml:space="preserve"> Resultados del mecanismo de evaluación utilizado y/o material evidencia de la evaluación realizada. </t>
    </r>
  </si>
  <si>
    <r>
      <t xml:space="preserve">La Alta Dirección verifica anualmente el desempeño institucional de los sistemas de gestión e implementación de MIPG, con el fin de realizar la retroalimentación a los procesos de la entidad tomando las acciones de mejora pertinentes. En caso de encontrar desviaciones, se genera un plan de acción para fortalecer la implementación de los requerimientos necesarios del MIPG.
</t>
    </r>
    <r>
      <rPr>
        <b/>
        <sz val="9"/>
        <rFont val="Arial"/>
        <family val="2"/>
      </rPr>
      <t xml:space="preserve">Evidencias: </t>
    </r>
    <r>
      <rPr>
        <sz val="9"/>
        <rFont val="Arial"/>
        <family val="2"/>
      </rPr>
      <t>Presentación del desempeño institucional a la Alta Dirección, Acta de Comité presentación de resultados y/o plan de acción establecido desde la Alta Dirección.</t>
    </r>
  </si>
  <si>
    <r>
      <t xml:space="preserve">Desde Sede Central se hace seguimiento semestralmente a los procesos disciplinarios por parte del (de  los) profesional(es) designado(s) para esta actividad dentro del GIT Control Disciplinario, con el propósito de verificar el cumplimiento de los parámetros normativos establecidos para el adelantamiento de la acción disciplinaria. En caso de encontrar que los expedientes no están actualizados y/o igualados, se requiere a la persona responsable del manejo del Archivo de Gestión del GIT Control Disciplinario para que actualice e iguale la información. 
</t>
    </r>
    <r>
      <rPr>
        <b/>
        <sz val="9"/>
        <rFont val="Arial"/>
        <family val="2"/>
      </rPr>
      <t xml:space="preserve">
Evidencia:  
</t>
    </r>
    <r>
      <rPr>
        <sz val="9"/>
        <rFont val="Arial"/>
        <family val="2"/>
      </rPr>
      <t>1. Registro de asistencia y/o Convocatoria a reunión vía correo electrónico donde se verifica el estado del expediente. (Control de Legalidad)
2. Comunicaciones Internas enviadas por correo electrónico con información sobre la normatividad disciplinaria vigente y el código de ética</t>
    </r>
  </si>
  <si>
    <r>
      <t xml:space="preserve">Antes y después de la comisión, el Coordinador del GIT de Producción Cartográfica o Funcionario asignado a comisión de campo, realiza verificación de equipos para control terrestre y clasificación de campo para realizar el trabajo asignado llevando a cabo pruebas de funcionamiento. En caso de encontrar fallas en los equipos, los reporta al responsable del almacén para que actualice el listado sobre el estado operativo de los equipos y se programe su revisión y mantenimiento respectivo.
</t>
    </r>
    <r>
      <rPr>
        <b/>
        <sz val="9"/>
        <rFont val="Arial"/>
        <family val="2"/>
      </rPr>
      <t xml:space="preserve">
Evidencia:</t>
    </r>
    <r>
      <rPr>
        <sz val="9"/>
        <rFont val="Arial"/>
        <family val="2"/>
      </rPr>
      <t xml:space="preserve"> Formato con el registro de Verificación de equipos e instrumentos auxiliares geodésicos y topográficos.</t>
    </r>
  </si>
  <si>
    <r>
      <t xml:space="preserve">En cada etapa de elaboración del producto cartográfico, el Coordinador del GIT de Producción Cartográfica o el Funcionario asignado que recibe el producto, verifica el cumplimiento de especificaciones y estándares de producción de la etapa anterior, registrando las observaciones en los formatos de listas de chequeo o de aseguramiento de la calidad. En caso de encontrar algún incumplimiento, informa al Profesional asignado por el Coordinador del GIT de Producción Cartográfica para que se tomen las acciones pertinentes. 
</t>
    </r>
    <r>
      <rPr>
        <b/>
        <sz val="9"/>
        <rFont val="Arial"/>
        <family val="2"/>
      </rPr>
      <t xml:space="preserve">Evidencias: </t>
    </r>
    <r>
      <rPr>
        <sz val="9"/>
        <rFont val="Arial"/>
        <family val="2"/>
      </rPr>
      <t>Formatos de listas de chequeo o de aseguramiento de la calidad</t>
    </r>
  </si>
  <si>
    <r>
      <t xml:space="preserve">En cada proyecto, el responsable de la validación de los productos finales dentro del GIT de Producción Catográfica, realiza el seguimiento y control a los elementos de calidad establecidos en las especificaciones técnicas vigentes, mediante muestreo y verificación del cumplimiento de las mismas en los productos finales establecidos. En caso de presentarse no conformidades se genera un reporte para definir los tipos de ajuste a realizar si los hay, realizando la respectiva devolución hasta que cumpla con los parámetros de calidad. 
</t>
    </r>
    <r>
      <rPr>
        <b/>
        <sz val="9"/>
        <rFont val="Arial"/>
        <family val="2"/>
      </rPr>
      <t>Evidencia:</t>
    </r>
    <r>
      <rPr>
        <sz val="9"/>
        <rFont val="Arial"/>
        <family val="2"/>
      </rPr>
      <t xml:space="preserve"> Informe de aprobación o rechazo del producto cartográfico</t>
    </r>
  </si>
  <si>
    <r>
      <t xml:space="preserve">El funcionario o contratista del GIT de Producción Cartográfica asignado a una comisión para realizar el trabajo de control terrestre o clasificación de campo, verifica las condiciones de orden público en la zona de trabajo, comunicándose con las autoridades civiles y militares del lugar, y gestiona los permisos o autorizaciones con esas autoridades. En caso de no obtener los permisos se reporta al  profesional encargado del GIT de Producción Cartográfica para posponer la comisión de campo hasta que las condiciones de seguridad sean las adecuadas, solicitando prórrogas con los usuarios externos
</t>
    </r>
    <r>
      <rPr>
        <b/>
        <sz val="9"/>
        <rFont val="Arial"/>
        <family val="2"/>
      </rPr>
      <t>Evidencia:</t>
    </r>
    <r>
      <rPr>
        <sz val="9"/>
        <rFont val="Arial"/>
        <family val="2"/>
      </rPr>
      <t xml:space="preserve"> Correos electrónicos remitidos a las autoridades civiles y militares del lugar, documentos de autoridades civiles y militares (cuando aplique) y/o prórrogas al contrato (cuando aplique).</t>
    </r>
  </si>
  <si>
    <r>
      <t xml:space="preserve">El Coordinador del GIT de Producción Cartográfica realiza seguimiento y control periódico a los cronogramas de trabajo y estándares de producción, indagando con los líderes de las etapas del proceso de producción a través de mesas de trabajo, los inconvenientes presentados o retrasos en las actividades. En caso de identificarse retrasos en la programación se definen los correctivos que se deben tomar para cumplir con la meta. 
</t>
    </r>
    <r>
      <rPr>
        <b/>
        <sz val="9"/>
        <rFont val="Arial"/>
        <family val="2"/>
      </rPr>
      <t xml:space="preserve">Evidencia: </t>
    </r>
    <r>
      <rPr>
        <sz val="9"/>
        <rFont val="Arial"/>
        <family val="2"/>
      </rPr>
      <t xml:space="preserve">Actas de reunión, correos electrónicos, grabaciones de reunión u otro material soporte de las mesas de trabajo realizadas. </t>
    </r>
  </si>
  <si>
    <r>
      <t xml:space="preserve">Mínimo una vez al año cada Coordinador del GIT perteneciente a la Subdirección de Geografía y Cartografía, verifica los roles de los usuarios en el aplicativo GEOCARTO, el acceso a las carpetas en los servidores y la restricción de dispositivos externos, conforme a las funciones y responsabilidades que tiene cada funcionario o contratista; y reporta al GIT de Administración de la información geodésica, cartográfica y geográfica a través de correo electrónico. En caso de encontrar diferencias, solicita el cambio respectivo.
</t>
    </r>
    <r>
      <rPr>
        <b/>
        <sz val="9"/>
        <rFont val="Arial"/>
        <family val="2"/>
      </rPr>
      <t xml:space="preserve">Evidencia: </t>
    </r>
    <r>
      <rPr>
        <sz val="9"/>
        <rFont val="Arial"/>
        <family val="2"/>
      </rPr>
      <t>Correo electrónico informando los resultados de la verificación de roles y usuarios.</t>
    </r>
  </si>
  <si>
    <r>
      <t xml:space="preserve">Cada vez que se registra una solicitud en GEOCARTO el Coordinador del GIT o su delegado perteneciente a la Subdirección de Geografía y Cartografía, debe revisar la solicitud de productos para usuarios y aprobarla a través de este software, corroborando su pertinencia. En caso de encontrar una solicitud de una información que no se requiera para el trabajo a realizar, la rechaza a través de GEOCARTO. 
</t>
    </r>
    <r>
      <rPr>
        <b/>
        <sz val="9"/>
        <rFont val="Arial"/>
        <family val="2"/>
      </rPr>
      <t xml:space="preserve">
Evidencia:</t>
    </r>
    <r>
      <rPr>
        <sz val="9"/>
        <rFont val="Arial"/>
        <family val="2"/>
      </rPr>
      <t xml:space="preserve"> Pantallazo y/o listado de las solicitudes del sistema GEOCARTO aprobadas.</t>
    </r>
  </si>
  <si>
    <r>
      <t xml:space="preserve">El supervisor del contrato revisa el informe de actividades presentado por el contratista y aprueba mediante acta de supervisión, de acuerdo con la periodicidad establecida en el contrato, con el fin de dar trámite al pago correspondiente. En caso de que se presenten inconsistencias o inconformidades en el informe presentado, el supervisor lo rechaza a través del SECOP y retorna al contratista para su ajuste respectivo. 
</t>
    </r>
    <r>
      <rPr>
        <b/>
        <sz val="9"/>
        <rFont val="Arial"/>
        <family val="2"/>
      </rPr>
      <t>Evidencias:</t>
    </r>
    <r>
      <rPr>
        <sz val="9"/>
        <rFont val="Arial"/>
        <family val="2"/>
      </rPr>
      <t xml:space="preserve"> </t>
    </r>
    <r>
      <rPr>
        <b/>
        <sz val="9"/>
        <rFont val="Arial"/>
        <family val="2"/>
      </rPr>
      <t xml:space="preserve">
1. Sede Central y Direcciones Territoriales: </t>
    </r>
    <r>
      <rPr>
        <sz val="9"/>
        <rFont val="Arial"/>
        <family val="2"/>
      </rPr>
      <t xml:space="preserve">Acta de supervisión aprobada, consolidado de contratos a cargo con la supervisión realizada, pantallazos en SECOP del total de contratos a cargo supervisados y/o cualquier otro mecanismo que permita validar la supervisión del total de contratos a cargo. </t>
    </r>
  </si>
  <si>
    <r>
      <t xml:space="preserve">El responsable en el GIT de Gestión Contractual realiza seguimiento al cargue de los informes de supervisión y envía alertas mensuales a los responsables con el fin de que el supervisor incluya la documentación completa en el SECOP. En caso de evidenciar inconsistencias o faltantes, dentro de la misma alerta se reporta para su corrección. 
</t>
    </r>
    <r>
      <rPr>
        <b/>
        <sz val="9"/>
        <rFont val="Arial"/>
        <family val="2"/>
      </rPr>
      <t>Evidencias:</t>
    </r>
    <r>
      <rPr>
        <sz val="9"/>
        <rFont val="Arial"/>
        <family val="2"/>
      </rPr>
      <t xml:space="preserve"> Correo electrónico con la alerta mensual.</t>
    </r>
  </si>
  <si>
    <r>
      <t xml:space="preserve">El responsable en el GIT de Gestión Contractual o el responsable asignado en la Dirección Territorial, revisa las condiciones del proceso a adelantar y publica en el SECOP II los documentos que soportan el proceso para conocimiento de los interesados, si se presentan inquietudes u observaciones. En caso de que los interesados presenten requerimientos sobre el proceso, se remitirá al Área u Oficina responsable para contestar y posteriormente se da respuesta a través del SECOP II al solicitante.  
</t>
    </r>
    <r>
      <rPr>
        <b/>
        <sz val="9"/>
        <rFont val="Arial"/>
        <family val="2"/>
      </rPr>
      <t xml:space="preserve">Evidencia: 
1. Sede Central y Direcciones Territoriales: </t>
    </r>
    <r>
      <rPr>
        <sz val="9"/>
        <rFont val="Arial"/>
        <family val="2"/>
      </rPr>
      <t>Consolidado de observaciones del proceso en la plataforma SECOP II (si aplica).</t>
    </r>
  </si>
  <si>
    <r>
      <t xml:space="preserve">El responsable en el GIT de Gestión Contractual verificará el cumplimiento de los requisitos de la contratación y en caso de presentar inconsistencias se devolverá mediante lista de chequeo para las respectivas correcciones. 
</t>
    </r>
    <r>
      <rPr>
        <b/>
        <sz val="9"/>
        <rFont val="Arial"/>
        <family val="2"/>
      </rPr>
      <t xml:space="preserve">
Evidencia: </t>
    </r>
    <r>
      <rPr>
        <sz val="9"/>
        <rFont val="Arial"/>
        <family val="2"/>
      </rPr>
      <t xml:space="preserve">Correo remitido (si aplica) o lista de chequeo.                                                                                              </t>
    </r>
  </si>
  <si>
    <r>
      <t xml:space="preserve">Los responsables del Almacén, o responsable en Direcciones Territoriales, realizan inventario anualmente de los elementos y bienes almacenados en la bodega, generando un informe de la conciliación de los registros en el sistema frente a los físicos. En caso de presentar diferencias se llevan a cabo las acciones correctivas y ajustes necesarios para subsanar las diferencias presentadas.
</t>
    </r>
    <r>
      <rPr>
        <b/>
        <sz val="9"/>
        <rFont val="Arial"/>
        <family val="2"/>
      </rPr>
      <t xml:space="preserve">
Evidencia: </t>
    </r>
    <r>
      <rPr>
        <sz val="9"/>
        <rFont val="Arial"/>
        <family val="2"/>
      </rPr>
      <t>Informes de inventario, actas, comprobantes de ajustes y/o notificaciones por correo electrónico.</t>
    </r>
  </si>
  <si>
    <r>
      <t xml:space="preserve">El responsable del Almacén y el Coordinador del GIT de Gestión Contractual verifican que sea diligenciado y firmado completamente el formato de inducción al personal nuevo y antiguo que participa en las actividades que se llevan a cabo en el Almacén, con el fin de garantizar que se cumplan los procedimientos establecidos y propender por el manejo y custodia eficiente de los recursos físicos.
</t>
    </r>
    <r>
      <rPr>
        <b/>
        <sz val="9"/>
        <rFont val="Arial"/>
        <family val="2"/>
      </rPr>
      <t xml:space="preserve">
Evidencias: </t>
    </r>
    <r>
      <rPr>
        <sz val="9"/>
        <rFont val="Arial"/>
        <family val="2"/>
      </rPr>
      <t>Formato de inducción a contratistas diligenciado y firmado, registros de asistencia a socializaciones, material fotográfico y/o correos electrónicos remitidos.</t>
    </r>
  </si>
  <si>
    <r>
      <t xml:space="preserve">El Responsable en el proceso de Gestión de Comunicaciones y Mercadeo mensualmente realiza el monitoreo de las publicaciones, a través del conteo aleatorio y su comparación con el Excel de inventarios y ERP, con el fin de asegurar los saldos reales de las publicaciones (ni sobrantes ni faltantes) en la bodega. En caso de identificar diferencias, realiza las actividades pertinentes con el área financiera. 
</t>
    </r>
    <r>
      <rPr>
        <b/>
        <sz val="9"/>
        <rFont val="Arial"/>
        <family val="2"/>
      </rPr>
      <t xml:space="preserve">
Evidencia: </t>
    </r>
    <r>
      <rPr>
        <sz val="9"/>
        <rFont val="Arial"/>
        <family val="2"/>
      </rPr>
      <t>Excel de inventarios chequeado y/o Reporte de conteos físicos comparado con el Excel de inventarios o el ERP.</t>
    </r>
  </si>
  <si>
    <r>
      <t xml:space="preserve">El responsable del Sistema de Gestión Ambiental revisa anualmente las actividades de los procesos a la luz de la normatividad ambiental vigente, y actualiza (si aplica) la Matriz de identificación y cumplimiento legal Ambiental y la Matriz de Identificación de aspectos y valoración de impactos ambientales, aplicando el procedimiento respectivo. En caso de encontrar desviaciones, el responsable del SGA ajustará las matrices y sensibilizará al proceso afectado a través de los medios de comunicación definidos por la entidad.
</t>
    </r>
    <r>
      <rPr>
        <b/>
        <sz val="9"/>
        <rFont val="Arial"/>
        <family val="2"/>
      </rPr>
      <t xml:space="preserve">Evidencia:  </t>
    </r>
    <r>
      <rPr>
        <sz val="9"/>
        <rFont val="Arial"/>
        <family val="2"/>
      </rPr>
      <t xml:space="preserve">Matriz de identificación y cumplimiento legal Ambiental actualizada y/o Matriz de Identificación de aspectos y valoración de impactos ambientales actualizada; y Sensibilizaciones realizadas (si aplica). </t>
    </r>
  </si>
  <si>
    <r>
      <t xml:space="preserve">El responsable asignado en la Dirección Territorial verifica el cumplimiento trimestral de las actividades contempladas en la Matriz de identificación y cumplimiento legal Ambiental y la Matriz de Identificación de aspectos y valoración de impactos ambientales, realizando el reporte respectivo de acuerdo con los controles operacionales de las matrices y la periodicidad definida en cada uno. Luego de su envío, en caso de encontrar novedades, el responsable del SGA se comunicará con la persona que realizó el reporte para que se hagan los ajustes pertinentes.
</t>
    </r>
    <r>
      <rPr>
        <b/>
        <sz val="9"/>
        <rFont val="Arial"/>
        <family val="2"/>
      </rPr>
      <t>Evidencia:</t>
    </r>
    <r>
      <rPr>
        <sz val="9"/>
        <rFont val="Arial"/>
        <family val="2"/>
      </rPr>
      <t xml:space="preserve"> Correo de reporte de cumplimiento de los controles operacionales de las matrices por la Dirección Territorial</t>
    </r>
  </si>
  <si>
    <r>
      <t xml:space="preserve">El responsable de la programación de los servicios de transporte verifica, cada vez que sea requerido, que el formato de solicitud (físico o digital) esté debidamente diligenciado y autorizado por el Subdirector, Secretario General, Director Territorial y/o Coordinador GIT a través de firma, correo electrónico u aprobación digital a través de la herramienta de gestión de soporte técnico. En caso de no ser así, devuelve la solicitud y requiere cumplimiento.
</t>
    </r>
    <r>
      <rPr>
        <b/>
        <sz val="9"/>
        <rFont val="Arial"/>
        <family val="2"/>
      </rPr>
      <t xml:space="preserve">Evidencia: </t>
    </r>
    <r>
      <rPr>
        <sz val="9"/>
        <rFont val="Arial"/>
        <family val="2"/>
      </rPr>
      <t>Control del formato Solicitud de servicios de transporte (físico o digital) correctamente diligenciado y debidamente autorizado a través de firma, correo electrónico u aprobación digital a través de la herramienta de gestión de soporte técnico.</t>
    </r>
  </si>
  <si>
    <r>
      <t xml:space="preserve">El Coordinador del GIT de Infraestructura Tecnológica mensualmente revisa la vigencia de los contratos de soporte y genera alertas informando al Jefe de la Oficina de Informática y Telecomunicaciones respecto de los vencimientos cercanos. En caso que la alerta de vencimiento de contratos no se genere oportunamente, se gestiona con la alta dirección la asignación de los recursos requeridos.  
</t>
    </r>
    <r>
      <rPr>
        <b/>
        <sz val="9"/>
        <rFont val="Arial"/>
        <family val="2"/>
      </rPr>
      <t xml:space="preserve">Evidencia: </t>
    </r>
    <r>
      <rPr>
        <sz val="9"/>
        <rFont val="Arial"/>
        <family val="2"/>
      </rPr>
      <t xml:space="preserve"> Correos electrónicos</t>
    </r>
  </si>
  <si>
    <r>
      <t xml:space="preserve">El profesional designado en el GIT de Infraestructura tecnológica, cuando se requiera, asigna privilegios de acceso a la infraestructura con base en la Política del sistema de seguridad y privacidad de la información y seguridad digital, de acuerdo con los permisos requeridos y autorizados por los dueños de los activos de información, para evitar ingresos no autorizados a las herramientas tecnológicas. En caso que un perfil quede asignado incorrectamente, se procede a realizar corrección en la asignación del permiso.
</t>
    </r>
    <r>
      <rPr>
        <b/>
        <sz val="9"/>
        <rFont val="Arial"/>
        <family val="2"/>
      </rPr>
      <t xml:space="preserve">Evidencia: </t>
    </r>
    <r>
      <rPr>
        <sz val="9"/>
        <rFont val="Arial"/>
        <family val="2"/>
      </rPr>
      <t xml:space="preserve"> Reporte de creación y modificación de usuarios en la herramienta de la mesa de servicios. </t>
    </r>
  </si>
  <si>
    <r>
      <t xml:space="preserve">El profesional designado en el GIT de Infraestructura tecnológica mensualmente remite a los dueños de los activos de información el Reporte de creación y modificación de usuarios, con el fin de validar el acceso autorizado a los usuarios. En caso de que se identifiquen novedades en el acceso, se tomarán las acciones pertinentes para mantener la confidencialidad de los activos de información. 
</t>
    </r>
    <r>
      <rPr>
        <b/>
        <sz val="9"/>
        <rFont val="Arial"/>
        <family val="2"/>
      </rPr>
      <t xml:space="preserve">
Evidencia:</t>
    </r>
    <r>
      <rPr>
        <sz val="9"/>
        <rFont val="Arial"/>
        <family val="2"/>
      </rPr>
      <t xml:space="preserve"> Correos remitidos a los dueños de los activos de información con el reporte adjunto y/o caso de GLPI generado por el dueño de los activos de información en caso de que existan modificaciones aplicables o novedades a revisar. </t>
    </r>
  </si>
  <si>
    <r>
      <t xml:space="preserve">El Jefe de la Oficina CIAF o el funcionario asignado, verifica mensualmente el cumplimiento de las actividades propuestas en el Plan de Acción Anual (PAA) y los cronogramas de los proyectos, analizando los informes entregados a través de correo electrónico por cada Coordinador de GIT. En caso de encontrar algún retraso, o posible retraso, se toman las decisiones y reprogramaciones necesarias para cumplir las metas anuales.
</t>
    </r>
    <r>
      <rPr>
        <b/>
        <sz val="9"/>
        <rFont val="Arial"/>
        <family val="2"/>
      </rPr>
      <t>Evidencia:</t>
    </r>
    <r>
      <rPr>
        <sz val="9"/>
        <rFont val="Arial"/>
        <family val="2"/>
      </rPr>
      <t xml:space="preserve"> Informe mensual consolidado de seguimiento al Plan de Acción Anual (PAA) y/o correos lectrónicos de entrega de informes</t>
    </r>
  </si>
  <si>
    <r>
      <t xml:space="preserve">El responsable de cada GIT del proceso de Gestión del Conocimiento, Investigación e Innovación, debe verificar de manera trimestral la custodia de la información y aplicación de las Tablas de Retención Documental vigentes y un único lugar para el almacenamiento de las carpetas mediante un archivo organizado, remitiendo esta validación a través de correo electrónico al líder del proceso. En caso de que la información este almacenada fuera de los parámetros de gestión documental debe evaluarse la trazabilidad e implementar una acción correctiva o de mejora.
</t>
    </r>
    <r>
      <rPr>
        <b/>
        <sz val="9"/>
        <rFont val="Arial"/>
        <family val="2"/>
      </rPr>
      <t>Evidencias:</t>
    </r>
    <r>
      <rPr>
        <sz val="9"/>
        <rFont val="Arial"/>
        <family val="2"/>
      </rPr>
      <t xml:space="preserve"> Reporte y/o correo electrónico remitido al líder del proceso con la validación documental</t>
    </r>
  </si>
  <si>
    <r>
      <t xml:space="preserve">El Responsable de cada GIT del proceso de Gestión del Conocimiento, Investigación e Innovación trimestralmente debe verificar los perfiles, permisos o accesos de los funcionarios o contratistas que participan en los proyectos definidos, con el fin de asegurar que el uso adecuado de la información y evitar la sustracción o perdida de la información geográfica generada. En caso de encontrar alguna novedad o asignación no permitida, se solicita la eliminación de permisos al funcionario o contratista identificado a través del GLPI. 
</t>
    </r>
    <r>
      <rPr>
        <b/>
        <sz val="9"/>
        <rFont val="Arial"/>
        <family val="2"/>
      </rPr>
      <t xml:space="preserve">Evidencia: </t>
    </r>
    <r>
      <rPr>
        <sz val="9"/>
        <rFont val="Arial"/>
        <family val="2"/>
      </rPr>
      <t>Reporte de solicitudes de GLPI asociadas con la gestión de permisos de acceso y control de usuarios (cuando aplique).</t>
    </r>
  </si>
  <si>
    <r>
      <t xml:space="preserve">El responsable de cada proyecto de investigación o de desarrollo de tecnologías GIS del proceso de Gestión del Conocimiento, Investigación e  Innovación, verifica en la periodicidad establecida en el procedimiento, el cumplimiento de las especificaciones del producto o servicio mediante reuniones de seguimiento. En caso de encontrar un producto o servicio que tenga algún inconveniente se debe enviar a reproceso. 
</t>
    </r>
    <r>
      <rPr>
        <b/>
        <sz val="9"/>
        <rFont val="Arial"/>
        <family val="2"/>
      </rPr>
      <t>Evidencia:</t>
    </r>
    <r>
      <rPr>
        <sz val="9"/>
        <rFont val="Arial"/>
        <family val="2"/>
      </rPr>
      <t xml:space="preserve"> Acta de reunión de seguimiento.</t>
    </r>
  </si>
  <si>
    <r>
      <t xml:space="preserve">El responsable en el GIT del proceso de Gestión del Conocimiento, Investigación e  Innovación verifica cada vez que se termine un curso dictado por el CIAF los resultados de la encuesta de satisfacción a los estudiantes, donde se evalúa la infraestructura física y tecnológica, así como el cumplimiento, claridad y comunicación por parte del docente. Si detecta que el docente tiene una calificación inferior a 3,5 / 5,0 se decide no volverlo a contratar o se le dejan de asignar materias. Si los aspectos a mejorar se encuentran en temas de infraestructura, se informa a través de memorando al proceso de Gestión de Servicios Administrativos para que se tomen las acciones respectivas. 
</t>
    </r>
    <r>
      <rPr>
        <b/>
        <sz val="9"/>
        <rFont val="Arial"/>
        <family val="2"/>
      </rPr>
      <t>Evidencia:</t>
    </r>
    <r>
      <rPr>
        <sz val="9"/>
        <rFont val="Arial"/>
        <family val="2"/>
      </rPr>
      <t xml:space="preserve"> Informe de resultados de las encuestas de satisfacción, encuestas de satisfacción de los estudiantes y/o memorando solicitando las mejoras al proceso de Gestión de Servicios Administrativos (si aplica)</t>
    </r>
  </si>
  <si>
    <r>
      <t xml:space="preserve">Antes del uso del espectroradiómetro se valida que el equipo está funcionando dentro de los rangos apropiados en sus puntos mínimo y máximo, tomando la muestra en una tabla denominada spectralon. En caso de encontrar inconsistencias se manda a calibrar el equipo. Adicionalmente, cada año el Coordinador del GIT del proceso de I+D+I solicita la contratación de la calibración y mantenimiento de todos los espectroradiómetros para asegurar la precisión de los datos.
</t>
    </r>
    <r>
      <rPr>
        <b/>
        <sz val="9"/>
        <rFont val="Arial"/>
        <family val="2"/>
      </rPr>
      <t>Evidencias:</t>
    </r>
    <r>
      <rPr>
        <sz val="9"/>
        <rFont val="Arial"/>
        <family val="2"/>
      </rPr>
      <t xml:space="preserve"> Hoja de vida de equipos espectroradiómetros donde se relacionan calibraciones y mantenimientos, registro de captura de campo de las firmas espectrales y/o certificado de calibraciones de los equipos conforme a la fecha programada.</t>
    </r>
  </si>
  <si>
    <r>
      <t xml:space="preserve">Anualmente los Coordinadores de los GIT de Tecnologías de la Información Geográfica (TIG), Investigación, Desarrollo e Innovación (I+D+I) y Apropiación y Transferencia del Conocimiento en Ciencia, Tecnología e Innovación Geoespacial (CTEIG), revisan la necesidad de actualizar software obsoleto requerido para su operación, a través de listado de verificación. En caso de encontrar un software obsoleto, cada Coordinador del GIT solicita la destinación de los recursos y presenta el requerimiento a la Oficina de Informática y Telecomunicaciones (OIT) para que realicen la adquisición de las licencias.
</t>
    </r>
    <r>
      <rPr>
        <b/>
        <sz val="9"/>
        <rFont val="Arial"/>
        <family val="2"/>
      </rPr>
      <t>Evidencia:</t>
    </r>
    <r>
      <rPr>
        <sz val="9"/>
        <rFont val="Arial"/>
        <family val="2"/>
      </rPr>
      <t xml:space="preserve"> Correo electrónico o comunicación solicitando la adquisición de la nueva versión del software y/o el estado del soffware para la operación</t>
    </r>
  </si>
  <si>
    <t>Posibilidad que se generen factores que afecten el cumplimiento del Plan de Trabajo  del Sistema de Gestión de Seguridad y Salud en el Trabajo para la vigencia 2021</t>
  </si>
  <si>
    <t>Posibilidad que se generen factores que afecten el cumplimiento del Plan de Previsión de Recursos Humanos para la vigencia 2021</t>
  </si>
  <si>
    <t>Posibilidad que se generen factores que afecten el cumplimiento del Plan Institucional de Capacitación para la vigencia 2021</t>
  </si>
  <si>
    <r>
      <t xml:space="preserve">El responsable en el GIT de Gestión de Talento Humano realiza seguimiento mensual al Plan de Previsión de Recursos Humanos a través de la verificación y validación de las actividades programadas y su cumplimiento, contrastando el informe mensual con el soporte de las evidencias subidas en el Drive. En caso de no realizar la actividad se hará la  reprogramación correspondiente.                                                           
</t>
    </r>
    <r>
      <rPr>
        <b/>
        <sz val="9"/>
        <rFont val="Arial"/>
        <family val="2"/>
      </rPr>
      <t xml:space="preserve">Evidencias: </t>
    </r>
    <r>
      <rPr>
        <sz val="9"/>
        <rFont val="Arial"/>
        <family val="2"/>
      </rPr>
      <t xml:space="preserve"> Informe mensual soportado con las evidencias en DRIVE y/o reporte del indicador de cumplimiento. </t>
    </r>
  </si>
  <si>
    <t>Responsable en el GIT de Gestión de Talento Humano      
Líder de Previsiòn de Recursos Humanos</t>
  </si>
  <si>
    <t>Responsable en el GIT de Gestión de Talento Humano                                           
Líder de Plan Institucional de Capacitaciòn</t>
  </si>
  <si>
    <r>
      <t xml:space="preserve">El coordinador del GIT de presupuesto en la Sede Central y los pagadores en las Direcciones Territoriales, cada vez que se requiera, verifican que la fecha de los documentos soporte de los registros presupuestales sea anterior al comienzo de la ejecución del gasto. En caso contrario, se abstienen de realizar el registro y se emiten lineamientos a los ordenadores y funcionarios responsables en las distintas dependencias del IGAC, con el fin de realizar oportunamente los registros financieros. 
</t>
    </r>
    <r>
      <rPr>
        <b/>
        <sz val="9"/>
        <rFont val="Arial"/>
        <family val="2"/>
      </rPr>
      <t xml:space="preserve">
Evidencia:</t>
    </r>
    <r>
      <rPr>
        <sz val="9"/>
        <rFont val="Arial"/>
        <family val="2"/>
      </rPr>
      <t xml:space="preserve"> Documentos soporte de los registros presupuestales</t>
    </r>
  </si>
  <si>
    <r>
      <t xml:space="preserve">El Coordinador del GIT de Tesorería en la Sede Central y los pagadores en las Direcciones Territoriales, cotejan el listado de movimiento de bancos (Órden de consignación y notas crédito) con los informes de ventas generados por el centro de información y con la información de cartera del GIT Contabilidad, con el fin de identificar el tercero y depurar los documentos de recaudo por clasificar. En caso de no poder identificar las partidas bancarias, el GIT Tesorería remite el movimiento de bancos a las diferentes dependencias del IGAC encargadas de prestar servicios con el fin de depurar el documento de recaudo respectivo. 
</t>
    </r>
    <r>
      <rPr>
        <b/>
        <sz val="9"/>
        <rFont val="Arial"/>
        <family val="2"/>
      </rPr>
      <t>Evidencia:</t>
    </r>
    <r>
      <rPr>
        <sz val="9"/>
        <rFont val="Arial"/>
        <family val="2"/>
      </rPr>
      <t xml:space="preserve"> Listado de movimiento de bancos, informes de ventas, informe de cartera por edades y comunicaciones electrónicas. </t>
    </r>
  </si>
  <si>
    <r>
      <t xml:space="preserve">El Coordinador del GIT Contabilidad verifica el adecuado registro de la información financiera, cotejando que la información contable coincida con los documentos soporte y normatividad vigente. En caso contrario, se emiten lineamientos con el fin de sensibilizar a los responsables de registrar la información de los procedimientos del GIT del proceso.
</t>
    </r>
    <r>
      <rPr>
        <b/>
        <sz val="9"/>
        <rFont val="Arial"/>
        <family val="2"/>
      </rPr>
      <t>Evidencia:</t>
    </r>
    <r>
      <rPr>
        <sz val="9"/>
        <rFont val="Arial"/>
        <family val="2"/>
      </rPr>
      <t xml:space="preserve"> Cuadro de ingresos actualizado y/o comprobantes contables (si aplica). </t>
    </r>
  </si>
  <si>
    <r>
      <t xml:space="preserve">Los responsables en los GIT de Contabilidad y GIT Tesorería de la Sede Central, así como los pagadores y contadores de las Direcciones Territoriales, verifican mensualmente que se realice oportunamente la gestión de los recursos, comparando la información de los extractos bancarios contra el reporte del libro de bancos del SIIF Nación II. En caso de que los saldos no coincidan, se deja registrado en las Conciliaciones Bancarias para su depuración una vez sean identificados.
</t>
    </r>
    <r>
      <rPr>
        <b/>
        <sz val="9"/>
        <rFont val="Arial"/>
        <family val="2"/>
      </rPr>
      <t xml:space="preserve">
Evidencia: </t>
    </r>
    <r>
      <rPr>
        <sz val="9"/>
        <rFont val="Arial"/>
        <family val="2"/>
      </rPr>
      <t>Registros de depuración de saldos y Conciliaciones bancarias realizadas.</t>
    </r>
  </si>
  <si>
    <r>
      <t xml:space="preserve">El responsable de hacer la legalización de la caja menor en el GIT de contabilidad, coteja los documentos soporte con lo registrado en el SIIF Nación II, cada vez que se solicite reembolso y al cierre de la caja menor, verificando fecha, factura, valor y tercero. En caso de identificar inconsistencias, solicita al responsable de la caja menor que allegue los soportes adecuados.
</t>
    </r>
    <r>
      <rPr>
        <b/>
        <sz val="9"/>
        <rFont val="Arial"/>
        <family val="2"/>
      </rPr>
      <t xml:space="preserve">
Evidencia: </t>
    </r>
    <r>
      <rPr>
        <sz val="9"/>
        <rFont val="Arial"/>
        <family val="2"/>
      </rPr>
      <t>Documento de legalización de caja menor.</t>
    </r>
  </si>
  <si>
    <r>
      <t xml:space="preserve">Los responsables en los GIT de Presupuesto, GIT de Contabilidad y GIT de Tesorería de la Sede Central, así como los pagadores y contadores de las Direcciones Territoriales, cada vez que se requiera, verifican que los documentos soporte que autorizan los gastos, vengan firmados por el ordenador del gasto. En caso contrario, devuelven el documento para que sea allegado con la firma respectiva. 
</t>
    </r>
    <r>
      <rPr>
        <b/>
        <sz val="9"/>
        <rFont val="Arial"/>
        <family val="2"/>
      </rPr>
      <t xml:space="preserve">Evidencia: </t>
    </r>
    <r>
      <rPr>
        <sz val="9"/>
        <rFont val="Arial"/>
        <family val="2"/>
      </rPr>
      <t>Documentos soporte de autorización de gastos con firmas.</t>
    </r>
  </si>
  <si>
    <r>
      <t xml:space="preserve">El Profesional responsable de la Red MAGNA-ECO, monitorea todos los días el funcionamiento de las estaciones, descargando los archivos que proporciona cada una el día anterior (o el acumulado si se realiza teniendo en cuenta el fin de semana) y corroborando que la información este completa y sin errores.  En caso de no recibir información de alguna de las estaciones o se encuentran errores en los archivos descargados, se realiza contacto con la entidad donde se encuentra la estación para su conexión y se programará visita de mantenimiento.
</t>
    </r>
    <r>
      <rPr>
        <b/>
        <sz val="9"/>
        <rFont val="Arial"/>
        <family val="2"/>
      </rPr>
      <t xml:space="preserve">Evidencia: </t>
    </r>
    <r>
      <rPr>
        <sz val="9"/>
        <rFont val="Arial"/>
        <family val="2"/>
      </rPr>
      <t>Matriz de seguimiento a la Red MAGNA-ECO</t>
    </r>
  </si>
  <si>
    <r>
      <t xml:space="preserve">El profesional encargado de proyectos de red pasiva en el GIT Gestión Geodésica, realiza seguimiento quincenal a las solicitudes de cálculos de puntos geodésicos para red pasiva, proyectos cartográficos y de fronteras, con el propósito de llevar control de las fechas de las solicitudes, para lo cual diligencia la información requerida en el formato Seguimiento de cálculos geodésicos. En caso de encontrar solicitudes no finalizadas, indaga y ayuda a solucionar los posibles inconvenientes junto con los funcionarios que realizan el cálculo.
</t>
    </r>
    <r>
      <rPr>
        <b/>
        <sz val="9"/>
        <rFont val="Arial"/>
        <family val="2"/>
      </rPr>
      <t>Evidencia:</t>
    </r>
    <r>
      <rPr>
        <sz val="9"/>
        <rFont val="Arial"/>
        <family val="2"/>
      </rPr>
      <t xml:space="preserve"> Registro del formato 'Seguimiento de cálculos geodésicos'.</t>
    </r>
  </si>
  <si>
    <r>
      <t xml:space="preserve">El  profesional responsable de la red MAGNA-ECO del GIT Gestión Geodésica constata todos los días hábiles que el usuario tenga acceso a la información publicada en la página web realizando una simulación como usuario.  En caso de que no se pueda acceder a la información publicada en datos abiertos, el profesional del GIT Gestión Geodésica reporta a través de la herramienta GLPI a la Oficina de Informática y Telecomunicaciones la falla para restablecer el acceso a los datos, y se diligencia la matriz de control de novedades para llevar el registro mensual de las incidencias presentadas. Si se ha recibido solicitud de información por parte del usuario, se envía por cualquier medio.
</t>
    </r>
    <r>
      <rPr>
        <b/>
        <sz val="9"/>
        <rFont val="Arial"/>
        <family val="2"/>
      </rPr>
      <t>Evidencia:</t>
    </r>
    <r>
      <rPr>
        <sz val="9"/>
        <rFont val="Arial"/>
        <family val="2"/>
      </rPr>
      <t xml:space="preserve"> Incidencia en GLPI sobre el reporte de la falla dirigido a la Oficina de Informática y Telecomunicaciones y/o matriz de control de novedades mensual</t>
    </r>
  </si>
  <si>
    <r>
      <t xml:space="preserve">Mensualmente el Coordinador del GIT Gestión Geodésica revisa el cálculo de coordenadas o datos geodésicos comprobando que se cumplan todas las etapas del procedimiento y que genere resultados de  forma correcta; en caso de detectar un incumplimiento, se comunica con el responsable del procesamiento para que se realicen las acciones a las que haya lugar y así rehacer el cálculo.
</t>
    </r>
    <r>
      <rPr>
        <b/>
        <sz val="9"/>
        <rFont val="Arial"/>
        <family val="2"/>
      </rPr>
      <t>Evidencia:</t>
    </r>
    <r>
      <rPr>
        <sz val="9"/>
        <rFont val="Arial"/>
        <family val="2"/>
      </rPr>
      <t xml:space="preserve"> Archivo de estaciones procesadas CP IGA Bernese 5.2 con el nombre y cargo de la persona que realizó la revisión del cálculo de las coordenadas, y/o correo electrónico como evidencia de la comunicación de las inconformidades del cálculo y su corrección (si aplica).</t>
    </r>
  </si>
  <si>
    <r>
      <t xml:space="preserve">El funcionario responsable del centro de procesamiento IGA, revisa semanalmente las soluciones de coordenadas, evaluando que los parámetros de procesamiento generados por el BPE de Bernese se encuentren dentro de los rangos permitidos, en caso de no cumplir algún parámetro se revisa nuevamente la configuración de la campaña de cálculo y se aplican los ajustes pertinentes. 
</t>
    </r>
    <r>
      <rPr>
        <b/>
        <sz val="9"/>
        <rFont val="Arial"/>
        <family val="2"/>
      </rPr>
      <t>Evidencia:</t>
    </r>
    <r>
      <rPr>
        <sz val="9"/>
        <rFont val="Arial"/>
        <family val="2"/>
      </rPr>
      <t xml:space="preserve"> Reporte semanal de los parámetros de ejecución generados por el BPE de Bernese</t>
    </r>
  </si>
  <si>
    <r>
      <t xml:space="preserve">El funcionario responsable en el GIT de Gestión Geodésica verifica que el equipo se encuentre operando correctamente antes de su salida a campo y previo a la instalación o utilización del mismo, cada vez que sea requerido, para lo cual revisa todos los parámetros de operación de los equipos de las Redes MAGNA-ECO, Red Pasiva y Nivelación Geodésica, registrando en el formato de revisión de equipos esta verificación. Si el equipo no opera correctamente, se programa su mantenimiento.
</t>
    </r>
    <r>
      <rPr>
        <b/>
        <sz val="9"/>
        <rFont val="Arial"/>
        <family val="2"/>
      </rPr>
      <t>Evidencia:</t>
    </r>
    <r>
      <rPr>
        <sz val="9"/>
        <rFont val="Arial"/>
        <family val="2"/>
      </rPr>
      <t xml:space="preserve"> Formato de revisión de equipos</t>
    </r>
  </si>
  <si>
    <t>Solicitud o recepción de dádivas con el objetivo de agilizar o retrasar la entrega de un dato geodésico para beneficio propio o de un tercero</t>
  </si>
  <si>
    <r>
      <t xml:space="preserve">Mensualmente el Coordinador del GIT de Gestión Geodésica realiza seguimiento a los tiempos para el reporte de la publicación de la información geodésica en la página web. En caso de que se encuentren retrasos, se investiga el motivo, y de encontrarse que se trata para beneficio de un particular se informa la situación a la Oficina de Control Disciplinario para iniciar el proceso pertinente.  
</t>
    </r>
    <r>
      <rPr>
        <b/>
        <sz val="9"/>
        <rFont val="Arial"/>
        <family val="2"/>
      </rPr>
      <t xml:space="preserve">
Evidencia: </t>
    </r>
    <r>
      <rPr>
        <sz val="9"/>
        <rFont val="Arial"/>
        <family val="2"/>
      </rPr>
      <t>Reporte del seguimiento mensual a los tiempos de la información publicada en la página web  y/o comunicación realizada a la Oficina de Control Disciplinario (Si aplica el caso).</t>
    </r>
  </si>
  <si>
    <r>
      <t xml:space="preserve">Antes de la publicación de una investigación, el Coordinador del GIT Estudios geográficos o el funcionario asignado, revisa que no se haya hecho una publicación anterior de una parte o la totalidad de lo allí expuesto, buscándolo a través de páginas especiales. En caso de encontrar que ha habido alguna publicación con esa información y que su autor ha estado vinculado con la investigación del IGAC, se informa a la Oficina Asesora Jurídica (OAJ) para que se inicien los procesos a los que haya lugar.
</t>
    </r>
    <r>
      <rPr>
        <b/>
        <sz val="9"/>
        <rFont val="Arial"/>
        <family val="2"/>
      </rPr>
      <t>Evidencia:</t>
    </r>
    <r>
      <rPr>
        <sz val="9"/>
        <rFont val="Arial"/>
        <family val="2"/>
      </rPr>
      <t xml:space="preserve"> Memorando o correo electrónico informando la situación (si aplica).</t>
    </r>
  </si>
  <si>
    <r>
      <t xml:space="preserve">El Coordinador  GIT de Estudios Geográficos y Ordenamiento Territorial y el Coordinador GIT de Fronteras y Limites de Entidades Territoriales y/o responsables delegadas por ellos, en cada etapa validan que el producto a generar esté acorde con la normatividad vigente, estándares y procedimientos, haciendo las observaciones sobre los documentos de investigación con control de cambios. En caso de que no se cumplan dichas especificaciones, el producto se devuelve al responsable para su ajuste. 
</t>
    </r>
    <r>
      <rPr>
        <b/>
        <sz val="9"/>
        <rFont val="Arial"/>
        <family val="2"/>
      </rPr>
      <t>Evidencia:</t>
    </r>
    <r>
      <rPr>
        <sz val="9"/>
        <rFont val="Arial"/>
        <family val="2"/>
      </rPr>
      <t xml:space="preserve"> Documentos de investigación versionados con control de cambios y/o correos electrónicos con la revisión del informe final de deslindes.</t>
    </r>
  </si>
  <si>
    <r>
      <t xml:space="preserve">Anualmente, o cada vez que se requiera, el Coordinador  del GIT de Estudios Geográficos y Ordenamiento Territorial, el Coordinador GIT de Fronteras y Limites de Entidades Territoriales y/o responsables delegados por la Subdirección de Geografía y Cartografía, revisan que los procedimientos estén acorde a la normatividad y estándares vigentes. En caso de requerirse, se realiza la correspondiente actualización.
</t>
    </r>
    <r>
      <rPr>
        <b/>
        <sz val="9"/>
        <rFont val="Arial"/>
        <family val="2"/>
      </rPr>
      <t>Evidencia:</t>
    </r>
    <r>
      <rPr>
        <sz val="9"/>
        <rFont val="Arial"/>
        <family val="2"/>
      </rPr>
      <t xml:space="preserve"> Correo electrónico que evidencia la realización de la revisión de los procedimientos, procedimientos actualizados cuando aplique y/o plan de trabajo para la actualización de documentos</t>
    </r>
  </si>
  <si>
    <r>
      <t xml:space="preserve">Los Coordinadores del GIT de Estudios geográficos y ordenamiento territorial y GIT Fronteras y limites de entidades territoriales, realizan el seguimiento mensual de los productos del plan de acción y del proyecto de inversión, reportando los avances en las herramientas dispuestas para este fin. En caso de observar actividades que no se han cumplido, se justifican los motivos de atraso y se informa a la Subdirección de geografía y cartografía. 
</t>
    </r>
    <r>
      <rPr>
        <b/>
        <sz val="9"/>
        <rFont val="Arial"/>
        <family val="2"/>
      </rPr>
      <t>Evidencia</t>
    </r>
    <r>
      <rPr>
        <sz val="9"/>
        <rFont val="Arial"/>
        <family val="2"/>
      </rPr>
      <t>: Herramientas para el seguimiento del plan de acción y proyectos de inversión, y/o correo electrónico enviando con el seguimiento.</t>
    </r>
  </si>
  <si>
    <r>
      <t xml:space="preserve">Al realizar la planeación del proyecto, Los Coordinadores del GIT Estudios Geográficos  y ordenamiento territorial y GIT Fronteras y limites de entidades territoriales, revisan la disponibilidad de personal, así como otros recursos necesarios para estimar las necesidades con base en el presupuesto asignado. En caso de que el personal existente sea insuficiente, o no sea el requerido, se solicitará la asignación del personal a la Subdirectora de Geografía y Cartografía, sujetos a disponibilidad de presupuesto asignados a cada GIT. 
</t>
    </r>
    <r>
      <rPr>
        <b/>
        <sz val="9"/>
        <rFont val="Arial"/>
        <family val="2"/>
      </rPr>
      <t xml:space="preserve">Evidencias: </t>
    </r>
    <r>
      <rPr>
        <sz val="9"/>
        <rFont val="Arial"/>
        <family val="2"/>
      </rPr>
      <t xml:space="preserve">Plan anual de adquisiciones con las necesidades de personal y demás recursos necesarios y correo electrónico enviando el plan </t>
    </r>
  </si>
  <si>
    <r>
      <t xml:space="preserve">Durante el proceso de generación, y una vez finalizado, un estudio o investigación geográfica, acta e informe de deslindes, los Coordinadores del GIT Estudios geográficos y ordenamiento territorial y GIT Fronteras y límites de entidades territoriales, verifican el cumplimiento de normatividad y procedimientos vigentes por medio de reuniones, donde se analiza el producto final. En caso de encontrar inconsistencias con el cumplimiento, los Coordinadores de cada uno de los GIT solicitan a los responsables de cada proyecto el ajuste del documento. 
</t>
    </r>
    <r>
      <rPr>
        <b/>
        <sz val="9"/>
        <rFont val="Arial"/>
        <family val="2"/>
      </rPr>
      <t>Evidencia:</t>
    </r>
    <r>
      <rPr>
        <sz val="9"/>
        <rFont val="Arial"/>
        <family val="2"/>
      </rPr>
      <t xml:space="preserve"> Registro o evidencia de asistencia a las reuniones y versiones de documentos con observaciones.</t>
    </r>
  </si>
  <si>
    <r>
      <t xml:space="preserve">Mensualmente el Líder de mesa de servicios y los Ingenieros de Sistemas de las Direcciones Territoriales, verifican el estado de las solicitudes de atención, así como los seguimientos asociados a aquellas en estado 'No resuelto', con el objetivo de identificar los motivos por los cuales no se ha dado solución. En caso de encontrar solicitudes no resueltas en los plazos de los Acuerdos de Niveles de Servicio (ANS), se realiza un informe para la jefatura de la OIT, para la generación de un plan de atención de solicitudes.
</t>
    </r>
    <r>
      <rPr>
        <b/>
        <sz val="9"/>
        <rFont val="Arial"/>
        <family val="2"/>
      </rPr>
      <t xml:space="preserve">Evidencia: </t>
    </r>
    <r>
      <rPr>
        <sz val="9"/>
        <rFont val="Arial"/>
        <family val="2"/>
      </rPr>
      <t xml:space="preserve">Reporte de la herramienta de gestión de soporte técnico - GLPI con la información incluyendo las solicitudes en estado 'No resuelto'. </t>
    </r>
  </si>
  <si>
    <t>Inoportunidad en la ejecución de mantenimientos preventivos de la infraestructura tecnológica de la entidad</t>
  </si>
  <si>
    <r>
      <t xml:space="preserve">Trimestralmente el Coordinador del GIT de Infraestructura Tecnológica realiza seguimiento al cronograma de mantenimientos preventivos de la infraestructura tecnológica programados en la vigencia, con el fin de asegurar la disponibilidad de los servicios de TI. En caso de identificar retrasos se informa a la jefatura de la OITpara que se realicen las gestiones pertinentes para efectuar las actividades.
</t>
    </r>
    <r>
      <rPr>
        <b/>
        <sz val="9"/>
        <rFont val="Arial"/>
        <family val="2"/>
      </rPr>
      <t>Evidencia:</t>
    </r>
    <r>
      <rPr>
        <sz val="9"/>
        <rFont val="Arial"/>
        <family val="2"/>
      </rPr>
      <t xml:space="preserve"> Cronograma de mantenimiento con seguimiento y/o control registro de mantenimientos</t>
    </r>
  </si>
  <si>
    <r>
      <t xml:space="preserve">Trimestralmente el Coordinador del GIT de Infraestructura Tecnológica monitorea de manera aleatoria los espacios con recursos de TI, con el fin de identificar la ocurrencia de un evento que pueda representar la no disponibilidad del servicio de TI. En caso de encontrar novedades o fallas en la infraestructura tecnológica, se informa a jefatura de la OIT para priorizar su mantenimiento. 
</t>
    </r>
    <r>
      <rPr>
        <b/>
        <sz val="9"/>
        <rFont val="Arial"/>
        <family val="2"/>
      </rPr>
      <t xml:space="preserve">Evidencia: </t>
    </r>
    <r>
      <rPr>
        <sz val="9"/>
        <rFont val="Arial"/>
        <family val="2"/>
      </rPr>
      <t xml:space="preserve">Correo electrónico con el reporte de la novedad o falla y/o reporte de la verificación aleatoria de la infraestructura tecnológica realizada.
</t>
    </r>
  </si>
  <si>
    <r>
      <t xml:space="preserve">El Administrador de bases de datos atiende cada solicitud de permisos de acceso a las bases de datos institucionales las cuales se gestionan a través de requerimientos en la herramienta tecnológica de la mesa de servicios, a solicitud de los usuarios. En caso de que los privilegios no sean autorizados por ellos se rechaza la solicitud y  no se asignan los permisos en las bases de datos.
</t>
    </r>
    <r>
      <rPr>
        <b/>
        <sz val="9"/>
        <rFont val="Arial"/>
        <family val="2"/>
      </rPr>
      <t xml:space="preserve">
Evidencia:</t>
    </r>
    <r>
      <rPr>
        <sz val="9"/>
        <rFont val="Arial"/>
        <family val="2"/>
      </rPr>
      <t xml:space="preserve">  Reportes de solicitudes de permisos de acceso a las bases de datos institucionales</t>
    </r>
  </si>
  <si>
    <r>
      <t xml:space="preserve">Los Jefes de Conservación en las Direcciones Territoriales generan las solicitudes de permisos de acceso a las bases de datos de Cobol, las cuales se gestionan a través de requerimientos de la herramienta tecnológica de la mesa de servicios por el ingeniero de la DT a solicitud de los usuarios. En caso de que la solicitud no llegue autorizada por el Jefe de Conservación no se asignan permisos en Cobol.
</t>
    </r>
    <r>
      <rPr>
        <b/>
        <sz val="9"/>
        <rFont val="Arial"/>
        <family val="2"/>
      </rPr>
      <t xml:space="preserve">
Evidencia: </t>
    </r>
    <r>
      <rPr>
        <sz val="9"/>
        <rFont val="Arial"/>
        <family val="2"/>
      </rPr>
      <t>Reportes de solicitudes de permisos de acceso a la base de datos Cobol debidamente autorizadas por el Jefe de Conservación.</t>
    </r>
  </si>
  <si>
    <r>
      <t xml:space="preserve">El responsable asignado de la Oficina Asesora Jurídica en Sede Central y el abogado asignado en las Direcciones Territoriales, según sus competencias, realizan seguimiento y control judicial presencial o virtual dos veces por semana con la finalidad de vigilar y controlar las actuaciones judiciales, a través del diligenciamiento del formato vigente de control de estado de procesos judiciales. El abogado en las Direcciones Territoriales remite mensualmente el reporte de dicho seguimiento a la sede central. (A, B) 
</t>
    </r>
    <r>
      <rPr>
        <b/>
        <sz val="9"/>
        <rFont val="Arial"/>
        <family val="2"/>
      </rPr>
      <t>Evidencia:</t>
    </r>
    <r>
      <rPr>
        <sz val="9"/>
        <rFont val="Arial"/>
        <family val="2"/>
      </rPr>
      <t xml:space="preserve"> 
1. Formato diligenciado "Control de estado de procesos judiciales" vigente y el informe consolidado con el estado de procesos judiciales (Sede central)
2. Formato diligenciado "Control de estado de procesos judiciales" vigente (Direcciones Territoriales)</t>
    </r>
  </si>
  <si>
    <r>
      <t xml:space="preserve">El(la) Jefe de la Oficina Asesora Jurídica, o a quien asigne en Sede Central, realiza no menos de tres reuniones mensuales de seguimiento a los abogados de las Direcciones Territoriales para casos específicos o cuando sea requerido, con la finalidad de retroalimentar, apoyar y controlar la gestión judicial de los procesos en curso. 
</t>
    </r>
    <r>
      <rPr>
        <b/>
        <sz val="9"/>
        <rFont val="Arial"/>
        <family val="2"/>
      </rPr>
      <t xml:space="preserve">Evidencia: </t>
    </r>
    <r>
      <rPr>
        <sz val="9"/>
        <rFont val="Arial"/>
        <family val="2"/>
      </rPr>
      <t>Convocatoria a través de correo electrónico, acta de reunión, agenda y/o pantallazo de los participantes (convocatoria virtual)</t>
    </r>
  </si>
  <si>
    <r>
      <t xml:space="preserve">El responsable asignado de la Oficina Asesora Jurídica en Sede central, realiza, junto con el reparto del proceso judicial o extrajudicial al abogado, la solicitud de manifestación de conflicto de interés, inhabilidad o incompatibilidad para actuar en el proceso judicial, con la finalidad de que la OAJ determine su existencia. 
</t>
    </r>
    <r>
      <rPr>
        <b/>
        <sz val="9"/>
        <rFont val="Arial"/>
        <family val="2"/>
      </rPr>
      <t xml:space="preserve">Evidencia: </t>
    </r>
    <r>
      <rPr>
        <sz val="9"/>
        <rFont val="Arial"/>
        <family val="2"/>
      </rPr>
      <t xml:space="preserve">Correo electrónico remitido al abogado y recibido con la manifestación. </t>
    </r>
  </si>
  <si>
    <r>
      <t xml:space="preserve">El responsable en la Oficina, GIT o Área responsable verifica el contenido del proyecto de Acto administrativo previo a su publicación en la página web para participación ciudadana (en caso de que sea necesario por ley), cada vez que se requiera, con el fin de recibir las observaciones a lugar, previo a la expedición de la regulación. En caso de recibir comentarios u observaciones, se deben responder las observaciones y comentarios, y ajustar el contenido si tiene mérito antes de remitirlo a la Oficina Asesora Jurídica para su expedición. 
</t>
    </r>
    <r>
      <rPr>
        <b/>
        <sz val="9"/>
        <rFont val="Arial"/>
        <family val="2"/>
      </rPr>
      <t xml:space="preserve">Evidencia: </t>
    </r>
    <r>
      <rPr>
        <sz val="9"/>
        <rFont val="Arial"/>
        <family val="2"/>
      </rPr>
      <t>Correo de envío del proyecto de Acto Administrativo al proceso de Difusión y Mercadeo para publicación en la página web; y/o link de publicación del Acto Administrativo.</t>
    </r>
  </si>
  <si>
    <r>
      <t xml:space="preserve">Cada auditor de la Oficina de Control Interno (OCI) verifica mensualmente que la información como resultado de las auditorías (informes, evidencias de verificación, etc.) se incluya en las carpetas compartidas de la oficina en Drive para su permanente consulta y reporta a través de correo electrónico al Jefe de la OCI el cargue de esta información. En caso de detectar novedades en la información que se subió a la carpeta, se establece comunicación con el auditor encargado para que se corrija o cargue la información faltante.
</t>
    </r>
    <r>
      <rPr>
        <b/>
        <sz val="9"/>
        <rFont val="Arial"/>
        <family val="2"/>
      </rPr>
      <t xml:space="preserve">
Evidencia:</t>
    </r>
    <r>
      <rPr>
        <sz val="9"/>
        <rFont val="Arial"/>
        <family val="2"/>
      </rPr>
      <t xml:space="preserve"> Correo electrónico de verificación por parte del responsable de la Oficina de Control Interno al Jefe de la OCI</t>
    </r>
  </si>
  <si>
    <r>
      <t xml:space="preserve">El responsable en el GIT de Servicio al Ciudadano realiza seguimiento mensual al estado de PQRSD registradas en el sistema de gestión documental CORDIS a cargo de la Sede Central o de las Direcciones Territoriales, identificando las que presentan retrasos de vigencias anteriores con el fin de que sean atendidas y se dé respuesta por parte de la entidad. En caso de encontrar PQRSD con atrasos superiores a la vigencia anterior se generan acciones correctivas por parte del responsable a cargo de las PQRSD (Área en Sede Central o Dirección Territorial) para solventar la situación. 
</t>
    </r>
    <r>
      <rPr>
        <b/>
        <sz val="9"/>
        <rFont val="Arial"/>
        <family val="2"/>
      </rPr>
      <t>Evidencia:</t>
    </r>
    <r>
      <rPr>
        <sz val="9"/>
        <rFont val="Arial"/>
        <family val="2"/>
      </rPr>
      <t xml:space="preserve"> Correo electrónico de seguimiento desde el GIT de Servicio al Ciudadano</t>
    </r>
  </si>
  <si>
    <r>
      <t xml:space="preserve">El responsable asignado en el GIT de Servicio al Ciudadano realiza verificación trimestral de las encuestas respondidas por los usuarios posterior a la prestación del servicio en los diferentes canales de atención, con el fin de identificar posibles prácticas en las cuales se vea involucrada la entrega de dádivas o beneficios a nombre propio de funcionarios o para terceros. En caso de encontrar que se presentó esta situación, se remite al órgano competente en el IGAC para la investigación disciplinaria o las medidas correspondientes de acuerdo con el tipo de vinculación. 
</t>
    </r>
    <r>
      <rPr>
        <b/>
        <sz val="9"/>
        <rFont val="Arial"/>
        <family val="2"/>
      </rPr>
      <t xml:space="preserve">
Evidencia:</t>
    </r>
    <r>
      <rPr>
        <sz val="9"/>
        <rFont val="Arial"/>
        <family val="2"/>
      </rPr>
      <t xml:space="preserve"> Reporte de las encuestas respondidas por los usuarios y/o correo electrónico con el seguimiento realizado al Coordinador GIT Servicio al Ciudadano.</t>
    </r>
  </si>
  <si>
    <t>LISTA DE PROCESOS</t>
  </si>
  <si>
    <r>
      <t xml:space="preserve">El responsable asignado en la Oficina Asesora de Planeación valida las solicitudes de creación o actualización de proyectos de inversión generadas por parte de los formuladores de proyecto en el sistema de información dispuesto por el DNP, realizando el rechazo en caso de que no sea viable la actualización y devolviendo al solicitante, cada vez que sea requerido. De otro modo, si se aprueba, se indica a través de correo electrónico cuando el proyecto se envía para viabilidad.
</t>
    </r>
    <r>
      <rPr>
        <b/>
        <sz val="9"/>
        <rFont val="Arial"/>
        <family val="2"/>
      </rPr>
      <t xml:space="preserve">
Evidencias: </t>
    </r>
    <r>
      <rPr>
        <sz val="9"/>
        <rFont val="Arial"/>
        <family val="2"/>
      </rPr>
      <t xml:space="preserve">Pantallazos del control de formulación técnica y/o fichas EBI actualizadas para conocer la aceptación o rechazo de la propuesta de actualización del proyecto. </t>
    </r>
  </si>
  <si>
    <t xml:space="preserve">Pantallazos del control de formulación técnica y/o fichas EBI actualizadas para conocer la aceptación o rechazo de la propuesta de actualización del proyecto. </t>
  </si>
  <si>
    <t>MATRIZ DE RIESGOS INSTITUCIONAL - IGAC 2021</t>
  </si>
  <si>
    <t>DESCRIPCIÓN DE RIESGOS</t>
  </si>
  <si>
    <r>
      <t xml:space="preserve">El responsable del Sistema de Gestión Ambiental (SGA) realiza seguimiento trimestral al cumplimiento del Plan de Trabajo Ambiental en la Sede Central y en las Direcciones Territoriales, con el fin de asegurar la implementación de las actividades contempladas en el plan, verificando que la información incluida y reportada corresponda al avance conforme a las evidencias suministradas. En caso de encontrar novedades, el  responsable del SGA se comunicará con la persona que remitió el correo de seguimiento para que se hagan los ajustes pertinentes.
</t>
    </r>
    <r>
      <rPr>
        <b/>
        <sz val="9"/>
        <rFont val="Arial"/>
        <family val="2"/>
      </rPr>
      <t xml:space="preserve">Evidencia: </t>
    </r>
    <r>
      <rPr>
        <sz val="9"/>
        <rFont val="Arial"/>
        <family val="2"/>
      </rPr>
      <t>Plan de Trabajo Ambiental con el seguimiento trimestral, incluyendo los ajustes a los que haya lugar.</t>
    </r>
  </si>
  <si>
    <t>Plan de Trabajo Ambiental con el seguimiento trimestral, incluyendo los ajustes a los que haya lugar.</t>
  </si>
  <si>
    <t>DEP-5</t>
  </si>
  <si>
    <r>
      <t xml:space="preserve">El responsable en el GIT de servicios administrativos verifica trimestralmente el Plan Anual de Adquisiciones del proceso, incluyendo los servicios esenciales (aseo, cafeteria, vigilancia y seguros), con el fin de realizar el seguimiento a su cumplimiento. En caso de que se presenten variaciones o se requieran hacer modificaciones (si aplica), se revisa el Plan y se remite al proceso de Gestión Contractual para su aprobación y actualización. 
</t>
    </r>
    <r>
      <rPr>
        <b/>
        <sz val="9"/>
        <rFont val="Arial"/>
        <family val="2"/>
      </rPr>
      <t>Evidencia:</t>
    </r>
    <r>
      <rPr>
        <sz val="9"/>
        <rFont val="Arial"/>
        <family val="2"/>
      </rPr>
      <t xml:space="preserve"> Verificación trimestral del Plan Anual de Adquisiciones del proceso con los servicios esenciales  y/o correo que evidencie la solicitud de modificaciones al PAA (Si aplica). </t>
    </r>
  </si>
  <si>
    <t xml:space="preserve">Verificación trimestral del Plan Anual de Adquisiciones del proceso con los servicios esenciales  y/o correo que evidencie la solicitud de modificaciones al PAA (Si aplica). </t>
  </si>
  <si>
    <r>
      <t xml:space="preserve">Semanalmente el responsable de correspondencia del proceso de Gestión del conocimiento, investigación e  innovación, realiza el seguimiento al estado de las peticiones descargando el reporte de SIGAC. En caso de encontrar peticiones que no se han respondido, informa al responsable antes de vencer el plazo de respuesta y comunica al Jefe de la Oficina CIAF sobre las peticiones pendientes por responder.
</t>
    </r>
    <r>
      <rPr>
        <b/>
        <sz val="9"/>
        <rFont val="Arial"/>
        <family val="2"/>
      </rPr>
      <t>Evidencia:</t>
    </r>
    <r>
      <rPr>
        <sz val="9"/>
        <rFont val="Arial"/>
        <family val="2"/>
      </rPr>
      <t xml:space="preserve"> Reporte de pendientes del aplicativo de correspondencia y/o correos electrónicos informando las peticiones pendientes (según sea el caso).</t>
    </r>
  </si>
  <si>
    <r>
      <t xml:space="preserve">El responsable en el GIT de Gestión de Talento Humano y el líder del SGSST,  realiza seguimiento mensual al Plan de Seguridad y Salud en el Trabajo a través de la verificación y validación de las actividades programadas y su cumplimiento, contrastando el informe mensual con el soporte de las evidencias subidas en el Drive. En caso de no realizar la actividad se hará la  reprogramación correspondiente.                      
</t>
    </r>
    <r>
      <rPr>
        <b/>
        <sz val="9"/>
        <rFont val="Arial"/>
        <family val="2"/>
      </rPr>
      <t xml:space="preserve">
Evidencias:  
</t>
    </r>
    <r>
      <rPr>
        <sz val="9"/>
        <rFont val="Arial"/>
        <family val="2"/>
      </rPr>
      <t xml:space="preserve">Informe mensual soportado con las evidencias en DRIVE y/o reporte del indicador de cumplimiento. </t>
    </r>
  </si>
  <si>
    <t>Responsable en el GIT de Gestión de Talento Humano 
Líder del SGSST</t>
  </si>
  <si>
    <r>
      <t xml:space="preserve">Maria del Pilar Gonzalez
</t>
    </r>
    <r>
      <rPr>
        <b/>
        <sz val="10"/>
        <rFont val="Arial"/>
        <family val="2"/>
      </rPr>
      <t>Secretaria General</t>
    </r>
  </si>
  <si>
    <r>
      <t xml:space="preserve">Maria del Pilar Gonzalez
</t>
    </r>
    <r>
      <rPr>
        <b/>
        <sz val="10"/>
        <rFont val="Arial"/>
        <family val="2"/>
      </rPr>
      <t xml:space="preserve">Secretaria General
</t>
    </r>
    <r>
      <rPr>
        <sz val="10"/>
        <rFont val="Arial"/>
        <family val="2"/>
      </rPr>
      <t xml:space="preserve">
Eymar Gilberto Jiménez Ovalle
</t>
    </r>
    <r>
      <rPr>
        <b/>
        <sz val="10"/>
        <rFont val="Arial"/>
        <family val="2"/>
      </rPr>
      <t xml:space="preserve">GIT Presupuesto </t>
    </r>
    <r>
      <rPr>
        <sz val="10"/>
        <rFont val="Arial"/>
        <family val="2"/>
      </rPr>
      <t xml:space="preserve"> 
Luz Marina Gómez Linares 
</t>
    </r>
    <r>
      <rPr>
        <b/>
        <sz val="10"/>
        <rFont val="Arial"/>
        <family val="2"/>
      </rPr>
      <t xml:space="preserve">GIT Contabilidad </t>
    </r>
    <r>
      <rPr>
        <sz val="10"/>
        <rFont val="Arial"/>
        <family val="2"/>
      </rPr>
      <t xml:space="preserve">
Jesica Damaris Aux Rodríguez 
</t>
    </r>
    <r>
      <rPr>
        <b/>
        <sz val="10"/>
        <rFont val="Arial"/>
        <family val="2"/>
      </rPr>
      <t xml:space="preserve">GIT Tesorería </t>
    </r>
  </si>
  <si>
    <r>
      <t xml:space="preserve">Maria del Pilar Gonzalez
</t>
    </r>
    <r>
      <rPr>
        <b/>
        <sz val="10"/>
        <rFont val="Arial"/>
        <family val="2"/>
      </rPr>
      <t>Secretaria General</t>
    </r>
    <r>
      <rPr>
        <sz val="10"/>
        <rFont val="Arial"/>
        <family val="2"/>
      </rPr>
      <t xml:space="preserve">
Eymar Gilberto Jiménez Ovalle
</t>
    </r>
    <r>
      <rPr>
        <b/>
        <sz val="10"/>
        <rFont val="Arial"/>
        <family val="2"/>
      </rPr>
      <t xml:space="preserve">GIT Presupuesto </t>
    </r>
    <r>
      <rPr>
        <sz val="10"/>
        <rFont val="Arial"/>
        <family val="2"/>
      </rPr>
      <t xml:space="preserve"> 
Luz Marina Gómez Linares 
</t>
    </r>
    <r>
      <rPr>
        <b/>
        <sz val="10"/>
        <rFont val="Arial"/>
        <family val="2"/>
      </rPr>
      <t xml:space="preserve">GIT Contabilidad 
</t>
    </r>
    <r>
      <rPr>
        <sz val="10"/>
        <rFont val="Arial"/>
        <family val="2"/>
      </rPr>
      <t xml:space="preserve">
Jesica Damaris Aux Rodríguez 
</t>
    </r>
    <r>
      <rPr>
        <b/>
        <sz val="10"/>
        <rFont val="Arial"/>
        <family val="2"/>
      </rPr>
      <t xml:space="preserve">GIT Tesorería </t>
    </r>
  </si>
  <si>
    <r>
      <t xml:space="preserve">Maria del Pilar Gonzalez
</t>
    </r>
    <r>
      <rPr>
        <b/>
        <sz val="10"/>
        <rFont val="Arial"/>
        <family val="2"/>
      </rPr>
      <t xml:space="preserve">Secretaria General
</t>
    </r>
    <r>
      <rPr>
        <sz val="10"/>
        <rFont val="Arial"/>
        <family val="2"/>
      </rPr>
      <t xml:space="preserve">
Eymar Gilberto Jiménez Ovalle
</t>
    </r>
    <r>
      <rPr>
        <b/>
        <sz val="10"/>
        <rFont val="Arial"/>
        <family val="2"/>
      </rPr>
      <t xml:space="preserve">GIT Presupuesto  
</t>
    </r>
    <r>
      <rPr>
        <sz val="10"/>
        <rFont val="Arial"/>
        <family val="2"/>
      </rPr>
      <t xml:space="preserve">
Luz Marina Gómez Linares 
</t>
    </r>
    <r>
      <rPr>
        <b/>
        <sz val="10"/>
        <rFont val="Arial"/>
        <family val="2"/>
      </rPr>
      <t xml:space="preserve">GIT Contabilidad </t>
    </r>
    <r>
      <rPr>
        <sz val="10"/>
        <rFont val="Arial"/>
        <family val="2"/>
      </rPr>
      <t xml:space="preserve">
Jesica Damaris Aux Rodríguez 
</t>
    </r>
    <r>
      <rPr>
        <b/>
        <sz val="10"/>
        <rFont val="Arial"/>
        <family val="2"/>
      </rPr>
      <t xml:space="preserve">GIT Tesorería </t>
    </r>
  </si>
  <si>
    <r>
      <t xml:space="preserve">Harvey Hernando Mora Sánchez     
</t>
    </r>
    <r>
      <rPr>
        <b/>
        <sz val="10"/>
        <rFont val="Arial"/>
        <family val="2"/>
      </rPr>
      <t>Jefe Oficina De Control Interno (E)</t>
    </r>
  </si>
  <si>
    <r>
      <t xml:space="preserve">Harvey Hernando Mora Sánchez </t>
    </r>
    <r>
      <rPr>
        <b/>
        <sz val="10"/>
        <rFont val="Arial"/>
        <family val="2"/>
      </rPr>
      <t xml:space="preserve">    
Jefe Oficina De Control Interno (E)</t>
    </r>
  </si>
  <si>
    <t>CONSOLIDADO DE RIESGOS 2021</t>
  </si>
  <si>
    <t>1. Afectaciones ambientales a terceros. 
2. Pérdida de imagen institucional y credibilidad del proceso.
3. Multas y/o sanciones para la entidad por el incumplimiento de la normatividad.
4. Contaminación ambiental.</t>
  </si>
  <si>
    <t>GAG-6</t>
  </si>
  <si>
    <t>53</t>
  </si>
  <si>
    <t>42</t>
  </si>
  <si>
    <t>45</t>
  </si>
  <si>
    <t>13</t>
  </si>
  <si>
    <t>12</t>
  </si>
  <si>
    <t>54</t>
  </si>
  <si>
    <t>43</t>
  </si>
  <si>
    <t>15</t>
  </si>
  <si>
    <t>11</t>
  </si>
  <si>
    <t/>
  </si>
  <si>
    <t>-20</t>
  </si>
  <si>
    <t>24</t>
  </si>
  <si>
    <t>31</t>
  </si>
  <si>
    <t>14</t>
  </si>
  <si>
    <t>55</t>
  </si>
  <si>
    <t>33</t>
  </si>
  <si>
    <t>35</t>
  </si>
  <si>
    <t>25</t>
  </si>
  <si>
    <t>23</t>
  </si>
  <si>
    <t>-10</t>
  </si>
  <si>
    <t>44</t>
  </si>
  <si>
    <t>22</t>
  </si>
  <si>
    <r>
      <t xml:space="preserve">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progrramados y no atendidos, así como las causales, y proponer las acciones respectivas con el fin de dar cumplimiento en el mes siguiente. En caso de identificar novedades en el cumplimiento se reprograman las actividades.
</t>
    </r>
    <r>
      <rPr>
        <b/>
        <sz val="9"/>
        <rFont val="Arial"/>
        <family val="2"/>
      </rPr>
      <t xml:space="preserve">Evidencia: 
1. Direcciones Territoriales: </t>
    </r>
    <r>
      <rPr>
        <sz val="9"/>
        <rFont val="Arial"/>
        <family val="2"/>
      </rPr>
      <t>Cronograma de trabajo, reporte del seguimiento semanal y relación de acciones (si aplica).</t>
    </r>
  </si>
  <si>
    <r>
      <t xml:space="preserve">El Director Territorial y el Subdirector de Catastro, a partir del inicio del convenio, elaboran el cronograma y tablero de control de ejecución del proceso de formación o actualización catastral. El Director Territorial, la Subdirección de catastro y las áreas que sean requeridas en el marco del proceso, realizan seguimiento 2 veces al mes al cronograma de ejecución a fin de identificar retrasos, causas y definir las acciones a realizar para el cumplimiento.
</t>
    </r>
    <r>
      <rPr>
        <b/>
        <sz val="9"/>
        <rFont val="Arial"/>
        <family val="2"/>
      </rPr>
      <t>Evidencia:</t>
    </r>
    <r>
      <rPr>
        <sz val="9"/>
        <rFont val="Arial"/>
        <family val="2"/>
      </rPr>
      <t xml:space="preserve"> </t>
    </r>
    <r>
      <rPr>
        <b/>
        <sz val="9"/>
        <rFont val="Arial"/>
        <family val="2"/>
      </rPr>
      <t xml:space="preserve">
1. Direcciones Territoriales y Subdirección de Catastro (Sede Central): </t>
    </r>
    <r>
      <rPr>
        <sz val="9"/>
        <rFont val="Arial"/>
        <family val="2"/>
      </rPr>
      <t>Cronograma de trabajo, Tableros de control, las listas de asistencia al seguimiento y/o actas de reunión.</t>
    </r>
  </si>
  <si>
    <r>
      <t xml:space="preserve">El Subdirector de Catastro, o quien haga sus veces, así como los Directores Territoriales, realizan seguimiento 2 veces al mes a la ejecución de los avalúos comerciales, con el fin de verificar el cumplimiento de los tiempos de respuesta e identificar situaciones que afecten la oportunidad en la entrega de los mismos.
</t>
    </r>
    <r>
      <rPr>
        <b/>
        <sz val="9"/>
        <rFont val="Arial"/>
        <family val="2"/>
      </rPr>
      <t xml:space="preserve">Evidencia: 
1. Direcciones Territoriales: </t>
    </r>
    <r>
      <rPr>
        <sz val="9"/>
        <rFont val="Arial"/>
        <family val="2"/>
      </rPr>
      <t xml:space="preserve">Listas de asistencia a reuniones de seguimiento y/o actas de reunión.
</t>
    </r>
    <r>
      <rPr>
        <b/>
        <sz val="9"/>
        <rFont val="Arial"/>
        <family val="2"/>
      </rPr>
      <t xml:space="preserve">2. Subdirección de Catastro (Sede Central): </t>
    </r>
    <r>
      <rPr>
        <sz val="9"/>
        <rFont val="Arial"/>
        <family val="2"/>
      </rPr>
      <t>Listas de asistencia a reuniones de seguimiento y/o actas de reunión.</t>
    </r>
  </si>
  <si>
    <r>
      <t xml:space="preserve">El Director Territorial elabora el cronograma mensual de los trámites que serán atendidos durante el mes, dando prioridad a los más antiguos, realizando seguimiento semanal a su ejecución, sea él o a quien designe. Al final del mes se debe evaluar el cumplimiento del cronograma, identificar los trámites previstos y no atendidos, así como las causales, y proponer las acciones respectivas con el fin de dar cumplimiento en el mes siguiente. En caso de identificar novedades en el cumplimiento se reprograman las actividades.
</t>
    </r>
    <r>
      <rPr>
        <b/>
        <sz val="9"/>
        <rFont val="Arial"/>
        <family val="2"/>
      </rPr>
      <t xml:space="preserve">Evidencia: 
1. Direcciones Territoriales: </t>
    </r>
    <r>
      <rPr>
        <sz val="9"/>
        <rFont val="Arial"/>
        <family val="2"/>
      </rPr>
      <t>Cronograma de trabajo, reporte del seguimiento semanal y relación de acciones (si aplica).</t>
    </r>
  </si>
  <si>
    <t>APLICABILIDAD EN DIRECCIONES TERRITORIALES</t>
  </si>
  <si>
    <t>Teniendo en cuenta que la gestión de riesgos de la entidad tiene cobertura tanto a nivel central como territorial, el seguimiento a la aplicación de controles se lleva a cabo también desde las 22 Direcciones Territoriales del IGAC, de manera que se cuente con un cubrimiento permanente de las condiciones de riesgo que pueden afectar el desempeño institucional.</t>
  </si>
  <si>
    <t>1. Presencia de intereses particulares o conflicto de intereses por la destinación del uso del suelo.
2. Debilidades en los procesos de apropiación de valores institucionales
3.Presiones generadas por las relaciones del personal del LNS entre ellos o con sus partes interesadas.
4. Presiones financieras
5. Presiones por proveedores o clientes.
6. Clientelismo y amiguismo</t>
  </si>
  <si>
    <t>1. Investigaciones y sanciones a la entidad
2. Pérdida de imagen institucional
3. Pérdida de credibilidad en el instituto
4. Toma de decisiones erróneas por parte de los usuarios de la información 
5. Insatisfacción del cliente</t>
  </si>
  <si>
    <t>Posibilidad de la manipulación de la información o en el manejo de las muestras del LNS y/o alteración de los resultados de los productos agrológicos para beneficio propio o de un tercero</t>
  </si>
  <si>
    <r>
      <t xml:space="preserve">El Profesional de calidad en el LNS evalúa trimestralmente las cartas control de los procesos en curso, con el fin de garantizar el control de los procedimientos analíticos. En caso de encontrar comportamientos anormales o atípicos, se realiza el análisis de causas y se determinan las acciones que se deben llevar a cabo para identificar la falla y corregirla posteriormente. 
</t>
    </r>
    <r>
      <rPr>
        <b/>
        <sz val="9"/>
        <rFont val="Arial"/>
        <family val="2"/>
      </rPr>
      <t>Evidencia:</t>
    </r>
    <r>
      <rPr>
        <sz val="9"/>
        <rFont val="Arial"/>
        <family val="2"/>
      </rPr>
      <t xml:space="preserve"> Formato de Evaluación de las cartas control </t>
    </r>
  </si>
  <si>
    <r>
      <t>Cada vez que se realice una solicitud de muestra para análisis químico, físico, mineralógico y biológico, el responsable de la recepción del LNS debe entregar únicamente la orden de consignación al usuario y por ningún motivo entregar datos como el número de solicitud, de laboratorio de las muestras o datos como quienes seran los encargados de realizar su analisis, con el fin de que los análistas intervinientes en el proceso desconozcan la identidad del usuario quien realizó la solicitud y de que el cliente no conozca los datos con respecto a la identificación de sus muestras y quienes seran los encargados de analizarlas; y así garantizar la confidencialidad e imparcialidad en las actividades y en el  manejo de las muestras en el laboratorio. En caso de que el usuario requiera  tener mayor información se debe aplicar lo establecido en el procedimiento "Análisis de muestras en el LNS", y en todo caso evitar que se revele información sobre las personas involucradas en la ejecución de analisis de las muestras.</t>
    </r>
    <r>
      <rPr>
        <sz val="9"/>
        <color rgb="FFFF0000"/>
        <rFont val="Arial"/>
        <family val="2"/>
      </rPr>
      <t xml:space="preserve">
</t>
    </r>
    <r>
      <rPr>
        <sz val="9"/>
        <rFont val="Arial"/>
        <family val="2"/>
      </rPr>
      <t xml:space="preserve">
</t>
    </r>
    <r>
      <rPr>
        <b/>
        <sz val="9"/>
        <rFont val="Arial"/>
        <family val="2"/>
      </rPr>
      <t>Evidencia: C</t>
    </r>
    <r>
      <rPr>
        <sz val="9"/>
        <rFont val="Arial"/>
        <family val="2"/>
      </rPr>
      <t>ompromiso firmados de confidencialidad, imparcialidad e independencia por parte del responsable de la recepción en el LNS.</t>
    </r>
  </si>
  <si>
    <t>El responsable del SGI o el profesional de apoyo en el laboratorio</t>
  </si>
  <si>
    <t>Compromiso firmados de confidencialidad, imparcialidad e independencia por parte del responsable de la recepción en el LNS.</t>
  </si>
  <si>
    <r>
      <t xml:space="preserve">Cada vez que ingrese un funcionario o contratista a desarrollar actividades en el Laboratorio Nacional de Suelos, el responsable o el profesional apoyo del SGI debe verificar que se firme el compromiso de confidencialidad, imparcialidad e independencia con el fin de garantizar que todas las personas se comprometan a implementar y mantener los lineamientos de imparcialidad establecidos en el laboratorio, en caso de encontrar desviaciones se debe informar al coordinador del laboratorio y al responsable del SGI para que se tomen las medidas pertinentes.
</t>
    </r>
    <r>
      <rPr>
        <b/>
        <sz val="9"/>
        <rFont val="Arial"/>
        <family val="2"/>
      </rPr>
      <t>Evidencia:</t>
    </r>
    <r>
      <rPr>
        <sz val="9"/>
        <rFont val="Arial"/>
        <family val="2"/>
      </rPr>
      <t xml:space="preserve"> Compromisos firmados de confidencialidad, imparcialidad e independencia.</t>
    </r>
  </si>
  <si>
    <t xml:space="preserve"> Compromisos firmados de confidencialidad, imparcialidad e independencia</t>
  </si>
  <si>
    <t>MATRIZ DE RIESGOS INSTITUCIONAL - IGAC 2021 VERSIÓN 3</t>
  </si>
  <si>
    <t>El Instituto Geográfico Agustín Codazzi - IGAC presenta la matriz de riesgos institucional actualizada para el periodo 2021 teniendo en cuenta la nueva estructura de procesos de la entidad a partir de la modernización institucional. La gestión de riesgos institucional en la entidad se llevó a cabo en el marco de la norma ISO 31000:2018 “Gestión del riesgo”, ISO 9001:2018 “Gestión de la calidad” y la Guía para la Administración de los Riesgos del Departamento Administrativo de la Función Pública (DAFP) en su versión número 5 del 2020.</t>
  </si>
  <si>
    <t xml:space="preserve">
Se utiliza el aplicativo PLANIGAC, elaborado por la Oficina Asesora de Planeación (OAP), para la optimización del proceso de seguimiento, monitoreo, control y reporte de la gestión de riesgos a nivel de proceso, subproceso y Dirección Territorial. Esta fue una innovación que facilitó el registro de información y su posterior reporte. </t>
  </si>
  <si>
    <t>Los códigos de cada pestaña se asocian con los procesos y subprocesos a continuación:</t>
  </si>
  <si>
    <t>CÓDIGO PROCESO</t>
  </si>
  <si>
    <t>CÓDIGO SUBPROCESO</t>
  </si>
  <si>
    <t>SUBPROCESO</t>
  </si>
  <si>
    <t>Gestión del SGI</t>
  </si>
  <si>
    <t>Gestión Estratégica</t>
  </si>
  <si>
    <t>Gestión de Riesgos</t>
  </si>
  <si>
    <t>Gestión de Servicios</t>
  </si>
  <si>
    <t>Gestión de Inventarios</t>
  </si>
  <si>
    <t>Avalúos Comerciales</t>
  </si>
  <si>
    <t>Formación, Actualización y Conservación Catastral</t>
  </si>
  <si>
    <t>Prestación del Servicio Catastral por Excepción</t>
  </si>
  <si>
    <t>NA</t>
  </si>
  <si>
    <t>Gestión de Comunicaciones Externas</t>
  </si>
  <si>
    <t>Gestión de Comunicaciones Internas</t>
  </si>
  <si>
    <t>Habilitación</t>
  </si>
  <si>
    <t>Definición de estándares de calidad</t>
  </si>
  <si>
    <t>Gestión de Atención al Ciudadano</t>
  </si>
  <si>
    <t xml:space="preserve">Orientación al Servicio y Participación </t>
  </si>
  <si>
    <t>Gestión de Tecnologías de Información</t>
  </si>
  <si>
    <t>Diseño y Desarrollo de Sistemas de Información</t>
  </si>
  <si>
    <t>Gestión de la Infraestructura</t>
  </si>
  <si>
    <t>ICDE</t>
  </si>
  <si>
    <t>Bienestar y Sistema de Gestión de Seguridad y Salud en el Trabajo</t>
  </si>
  <si>
    <t>Formación y Gestión del Desempeño</t>
  </si>
  <si>
    <t>Provisión de Empleo y Compensación</t>
  </si>
  <si>
    <t>Gestión de Correspondencia</t>
  </si>
  <si>
    <t>Gestión de Archivos</t>
  </si>
  <si>
    <t>Gestión Presupuestal</t>
  </si>
  <si>
    <t>Gestión Contable</t>
  </si>
  <si>
    <t>Gestión de Tesorería</t>
  </si>
  <si>
    <t>Normativa</t>
  </si>
  <si>
    <t>Judicial</t>
  </si>
  <si>
    <t>Propiedad Intelectual</t>
  </si>
  <si>
    <t>Prospectiva</t>
  </si>
  <si>
    <t>Estudios e Investigaciones</t>
  </si>
  <si>
    <t>Laboratorio de Suelos</t>
  </si>
  <si>
    <t>EST-1</t>
  </si>
  <si>
    <t>EST-2</t>
  </si>
  <si>
    <t>EST-3</t>
  </si>
  <si>
    <t>SGI-1</t>
  </si>
  <si>
    <t>SGI-2</t>
  </si>
  <si>
    <t>COM-1</t>
  </si>
  <si>
    <t>Gestión de Comunicaciones</t>
  </si>
  <si>
    <t>Gestión Administrativa</t>
  </si>
  <si>
    <t>Gestión catastral</t>
  </si>
  <si>
    <t>Gestión Comercial</t>
  </si>
  <si>
    <t>Gestión de Información Geográfica</t>
  </si>
  <si>
    <t>Gestión de Regulación y Habilitación</t>
  </si>
  <si>
    <t>Gestión de Servicio Al Ciudadano</t>
  </si>
  <si>
    <t>Gestión de Sistemas de Información e Infraestructura</t>
  </si>
  <si>
    <t>Gestión de Talento Humano</t>
  </si>
  <si>
    <t xml:space="preserve">Gestión Disciplinaria </t>
  </si>
  <si>
    <t>Innovación y Gestión del Conocimiento Aplicado</t>
  </si>
  <si>
    <t>Seguimiento y Evaluación</t>
  </si>
  <si>
    <t>GCE-1</t>
  </si>
  <si>
    <t>NO APLICA</t>
  </si>
  <si>
    <t>GSC-1</t>
  </si>
  <si>
    <t>GSC-2</t>
  </si>
  <si>
    <t>ACI-1</t>
  </si>
  <si>
    <t>ACI-2</t>
  </si>
  <si>
    <t>GRH-1</t>
  </si>
  <si>
    <t>GRH-2</t>
  </si>
  <si>
    <t>GIG-2</t>
  </si>
  <si>
    <t>GIG-3</t>
  </si>
  <si>
    <t>GIG-4</t>
  </si>
  <si>
    <t>GIG-5</t>
  </si>
  <si>
    <t>GIG-6</t>
  </si>
  <si>
    <t>GIG-7</t>
  </si>
  <si>
    <t>GIG-8</t>
  </si>
  <si>
    <t>GIG-9</t>
  </si>
  <si>
    <t>GIG-10</t>
  </si>
  <si>
    <t>GIG-11</t>
  </si>
  <si>
    <t>GIG-12</t>
  </si>
  <si>
    <t>GIG-13</t>
  </si>
  <si>
    <t>GIG-14</t>
  </si>
  <si>
    <t>GEG-1</t>
  </si>
  <si>
    <t>GEG-2</t>
  </si>
  <si>
    <t>GEG-3</t>
  </si>
  <si>
    <t>GEG-4</t>
  </si>
  <si>
    <t>GEO-1</t>
  </si>
  <si>
    <t>GEO-2</t>
  </si>
  <si>
    <t>GEO-3</t>
  </si>
  <si>
    <t>CAR-1</t>
  </si>
  <si>
    <t>CAR-2</t>
  </si>
  <si>
    <t>CAR-3</t>
  </si>
  <si>
    <t>AGR-1</t>
  </si>
  <si>
    <t>AGR-2</t>
  </si>
  <si>
    <t>AGR-3</t>
  </si>
  <si>
    <t>AGR-4</t>
  </si>
  <si>
    <t>SCE-1</t>
  </si>
  <si>
    <t>FAC-1</t>
  </si>
  <si>
    <t>ACM-1</t>
  </si>
  <si>
    <t>SCE-2</t>
  </si>
  <si>
    <t>PRO-1</t>
  </si>
  <si>
    <t>PRO-2</t>
  </si>
  <si>
    <t>PRO-3</t>
  </si>
  <si>
    <t>SST-1</t>
  </si>
  <si>
    <t>PEC-1</t>
  </si>
  <si>
    <t>FDG-1</t>
  </si>
  <si>
    <t>GFI-3</t>
  </si>
  <si>
    <t>ICA-1</t>
  </si>
  <si>
    <t>ICA-2</t>
  </si>
  <si>
    <t>ICA-3</t>
  </si>
  <si>
    <t>JUD-1</t>
  </si>
  <si>
    <t>JUD-2</t>
  </si>
  <si>
    <t>GSA-1</t>
  </si>
  <si>
    <t>INV-1</t>
  </si>
  <si>
    <t>ARC-1</t>
  </si>
  <si>
    <t>ARC-2</t>
  </si>
  <si>
    <t>ARC-3</t>
  </si>
  <si>
    <t>SER-1</t>
  </si>
  <si>
    <t>SER-2</t>
  </si>
  <si>
    <t>SII-1</t>
  </si>
  <si>
    <t>SII-2</t>
  </si>
  <si>
    <t>SII-3</t>
  </si>
  <si>
    <t>GIN-1</t>
  </si>
  <si>
    <t>GIN-2</t>
  </si>
  <si>
    <t>GIN-3</t>
  </si>
  <si>
    <t>DDS-1</t>
  </si>
  <si>
    <t>SEV-1</t>
  </si>
  <si>
    <t>SEV-2</t>
  </si>
  <si>
    <t>SEV-3</t>
  </si>
  <si>
    <t>SEV-4</t>
  </si>
  <si>
    <t>Se gestionan 60 riesgos institucionales y 12 de seguridad digital para esta actualización del 2021. La identificación de riesgos del periodo 2021 tuvo presente la alineación con los objetivos estratégicos de la entidad, así como la clasificación de acuerdo con el tipo de riesgo, análisis de contexto y evaluación objetiva.</t>
  </si>
  <si>
    <t>* Incumplimiento normatividad.</t>
  </si>
  <si>
    <t>Pérdida de Confidencialidad, Integridad y Disponibilidad del activo de información</t>
  </si>
  <si>
    <t xml:space="preserve">Amenaza / Vulnerabilidades: 
Vulnerabilidad
-Organización: Ausencia de proceso para revisión de derechos de acceso.
</t>
  </si>
  <si>
    <t>REG-3</t>
  </si>
  <si>
    <t>* Pérdida de imagen, Financiera.
* Afectación al mercado inmobiliario.
* Demandas, procesos disciplinarios.
* Reprocesos internos y elevación de costos sobre la información levantada previamente.</t>
  </si>
  <si>
    <t>Pérdida de Disponibilidad, Confidencialidad e Integridad del activo de información</t>
  </si>
  <si>
    <t>Amenaza / Vulnerabilidades: 
Amenaza
- Daño físico al archivo físico de la Subdirección Catastral, factores climáticos o naturales (Rayos, humedad, entre otros)
- Fallas Técnicas
Vulnerabilidad
- Ausencia de personal
-Lugar (Uso Inadecuado de los controles de acceso al edificio - Áreas susceptibles a inundación - Red eléctrica inestable - Ausencia de protección de puertas y ventanas)
-Organización: Ausencia de procedimiento de registro retiro de usuarios / Ausencia de proceso para revisión de derechos de acceso.</t>
  </si>
  <si>
    <t>GCT-5</t>
  </si>
  <si>
    <t>* Quejas, Tutelas o demandas, procesos jurídicos  o disciplinarios.
* Pérdida financiera y de imagen.
* Insatisfacción del cliente.</t>
  </si>
  <si>
    <t xml:space="preserve">Pérdida de Confidencialidad, Integridad y Disponibilidad de los activos de información </t>
  </si>
  <si>
    <t xml:space="preserve">Amenaza / Vulnerabilidades: 
Amenaza
- Fallas Técnica (Fallas de los equipos / Mal funcionamiento de los equipos).
Vulnerabilidad
- Hardware (Susceptibilidad a las variaciones de temperatura (o al polvo y suciedad)).
- Organización (Ausencia de procedimiento de revisión de derechos de acceso)
</t>
  </si>
  <si>
    <t>* No prestar soporte sobre las aplicaciones que están  en producción. 
* Procesos Disciplinarios por la pérdida de disponibilidad del sistema de información.
* No se podría atender requerimientos de entes judiciales por la falta de información técnica.</t>
  </si>
  <si>
    <t>Pérdida de Confidencialidad, Integridad y Disponibilidad de los activos de información</t>
  </si>
  <si>
    <t>Amenaza / Vulnerabilidades: 
Amenaza
- Daño físico (Agua - Fuego) (Existía  una filtración en la cubierta del edificio donde se encontraba el archivo del CIAF).
Vulnerabilidad
- Personal (Ausencia de personal -  Transferencia de conocimiento a partir de la experticia).
- Organización (Ausencia de procedimiento de registro/retiro de usuarios ).</t>
  </si>
  <si>
    <t>GCI-5</t>
  </si>
  <si>
    <t xml:space="preserve">*Pérdida de credibilidad del Instituto.
*Reprocesos al interior de la entidad.
*No prestar soporte sobre las firmas espectrales y el portal ICDE.
*Quejas y reclamos para el Instituto.
</t>
  </si>
  <si>
    <t xml:space="preserve">Pérdida de Integridad y Disponibilidad 
de los activos de información </t>
  </si>
  <si>
    <t xml:space="preserve">Amenaza / Vulnerabilidades: 
Amenaza
- Acciones no autorizadas (Uso no autorizado de los equipos - Portal ICDE)
Vulnerabilidad
- Personal (Ausencia de Personal)
- Organización (Ausencia de procedimiento de registro y retiro de usuarios y supervisión  de derechos de acceso - Ausencia de acuerdos de nivel servicio.)
</t>
  </si>
  <si>
    <t>GCI-4</t>
  </si>
  <si>
    <t>* Quejas, Tutelas o demandas, procesos jurídicos  o disciplinarios.
* Pérdida de información y reprocesos al interior del proceso.</t>
  </si>
  <si>
    <t xml:space="preserve">Pérdida de Confidencialidad, Integridad y Disponibilidad del activo de información </t>
  </si>
  <si>
    <t xml:space="preserve">Amenaza / Vulnerabilidades: 
Amenaza
- Daño físico al archivo físico del Gestión Jurídica.
 (Factores climáticos o naturales (humedad, entre otros).
-Pérdida de la carpeta física.
- Fallas Técnica (Fallas de los equipos / Mal funcionamiento de los equipos).
Vulnerabilidad
-Ausencia de Personal - Entrenamiento  Insuficiente -  Falta de conciencia de seguridad (Claves).
-Organización: Ausencia de procedimiento de registro retiro de usuarios / Ausencia de proceso para revisión de derechos de acceso.
</t>
  </si>
  <si>
    <t>GJU-3</t>
  </si>
  <si>
    <t>* Retraso de las actividades
* Interrupción del servicio
* Re proceso
* Perdida de imagen institucional
* Sanciones legales
* Pérdidas económicas
* Investigaciones
* Pérdida de credibilidad del proceso.</t>
  </si>
  <si>
    <t>Amenaza / Vulnerabilidades: 
Amenaza
- Daño físico condiciones medioambientales que afecta al datacenter.
-Pérdidas de los servicios esenciales (Fallas en el suministro de aire acondicionado).
- Fallas Técnica (Fallas de los equipos / Mal funcionamiento de los equipos).
-Compromiso de las funciones (Error en el uso o abuso de derechos). 
Vulnerabilidad
-Hardware (Susceptibilidad a las variaciones de temperatura (o al polvo y suciedad), (Factores climáticos o naturales (Rayos, humedad, entre otros)).
-Personal (Ausencia de personal)</t>
  </si>
  <si>
    <t>GIS-4</t>
  </si>
  <si>
    <t>* Quejas, Tutelas o demandas, procesos jurídicos  o disciplinarios.
* Pérdida financiera y de imagen.</t>
  </si>
  <si>
    <t xml:space="preserve">Pérdida de Confidencialidad, Integridad y Disponibilidad de la información </t>
  </si>
  <si>
    <t>Amenaza / Vulnerabilidades: 
Amenaza
- Daño físico al archivo físico del GIT Recursos Humanos.
 (Factores climáticos o naturales (Rayos, humedad, entre otros).
Pérdida de la carpeta física.
- Fallas Técnica (Fallas del equipo / Mal funcionamiento del equipo).
-Acciones no autorizadas (Uso no autorizado del equipo - Por necesidad se hace en ocasiones préstamo  de claves, cuando ocurren una situación de vacaciones PERNO (Interno) CETIL (Externo - Ministerio de Hacienda) - SIGEP (Externo -Función Pública) - MI PLANILLA (Externo) SOI - EPS para cobro de incapacidades (Externo) y para la depuración de cartera con las administradoras de pensiones (Colpensiones). Portal Banco Davivienda (Sede central), y otros bancos, sindicato, cooperativa, cajas de compensación (Direcciones Territoriales) para realizar aprobaciones de descuentos por nómina.
Vulnerabilidad
- Personal (Ausencia de Personal - Falta de conciencia de seguridad (Claves))</t>
  </si>
  <si>
    <t>GTH-4</t>
  </si>
  <si>
    <t xml:space="preserve">* Pérdida de información.
* Perdida de imagen institucional, afectación a terceros.
* Sanciones legales
* Pérdidas económicas
* Investigaciones
* Reprocesos por ausencia de documentación.
</t>
  </si>
  <si>
    <t>Amenaza / Vulnerabilidades: 
Amenaza
- Fallas Técnica (Fallas de los equipos / Mal funcionamiento de los equipos).
-Compromiso de las funciones (Error en el uso o abuso de derechos). 
Vulnerabilidad
-Software (Ausencia de documentación) 
-Personal (Ausencia de personal, ausencia de política de uso aceptable)
-Organización (Ausencia de proceso para supervisión de derechos de acceso).</t>
  </si>
  <si>
    <t>GTI-5</t>
  </si>
  <si>
    <t>Laboratorio Nacional de Suelos</t>
  </si>
  <si>
    <t>Pérdida de Integridad y Disponibilidad del activo de información</t>
  </si>
  <si>
    <t>GCA-5</t>
  </si>
  <si>
    <t>GCA-4</t>
  </si>
  <si>
    <t>N/A</t>
  </si>
  <si>
    <t>Gestión de la infraestructura</t>
  </si>
  <si>
    <t xml:space="preserve">Prospectiva </t>
  </si>
  <si>
    <t>Pérdida de Disponibilidad de los activos de información</t>
  </si>
  <si>
    <t>GGD-4</t>
  </si>
  <si>
    <t>Incumplimiento en la inclusión de normas en el Normograma Institucional en oportunidad</t>
  </si>
  <si>
    <t>GJU-4</t>
  </si>
  <si>
    <t>Incumplimiento de los términos para efectuar el depósito legal de obras</t>
  </si>
  <si>
    <t>SUBPROCESOS VINCULADOS</t>
  </si>
  <si>
    <t>PROCESO NUEVO RELACIONADO</t>
  </si>
  <si>
    <t>PROCESO ANTERIOR</t>
  </si>
  <si>
    <t>ALINEACIÓN RIESGOS INSTITUCIONALES CON NUEVO ESQUEMA DE PROCESOS - IGAC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</si>
</sst>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0"/>
      <name val="Arial"/>
      <family val="2"/>
    </font>
    <font>
      <sz val="10"/>
      <name val="Arial"/>
      <family val="2"/>
    </font>
    <font>
      <sz val="11"/>
      <color theme="1"/>
      <name val="Arial"/>
      <family val="2"/>
    </font>
    <font>
      <sz val="10"/>
      <color theme="1"/>
      <name val="Arial"/>
      <family val="2"/>
    </font>
    <font>
      <b/>
      <sz val="11"/>
      <color theme="1"/>
      <name val="Arial"/>
      <family val="2"/>
    </font>
    <font>
      <sz val="10"/>
      <color theme="1"/>
      <name val="Calibri"/>
      <family val="2"/>
      <scheme val="minor"/>
    </font>
    <font>
      <b/>
      <sz val="10"/>
      <color theme="1"/>
      <name val="Calibri"/>
      <family val="2"/>
      <scheme val="minor"/>
    </font>
    <font>
      <sz val="9"/>
      <color indexed="81"/>
      <name val="Tahoma"/>
      <family val="2"/>
    </font>
    <font>
      <b/>
      <sz val="9"/>
      <color indexed="81"/>
      <name val="Tahoma"/>
      <family val="2"/>
    </font>
    <font>
      <b/>
      <sz val="10"/>
      <color theme="0"/>
      <name val="Arial"/>
      <family val="2"/>
    </font>
    <font>
      <sz val="9"/>
      <name val="Arial"/>
      <family val="2"/>
    </font>
    <font>
      <b/>
      <sz val="11"/>
      <name val="Arial"/>
      <family val="2"/>
    </font>
    <font>
      <b/>
      <sz val="26"/>
      <color theme="0"/>
      <name val="Calibri"/>
      <family val="2"/>
      <scheme val="minor"/>
    </font>
    <font>
      <sz val="9"/>
      <color theme="1"/>
      <name val="Arial"/>
      <family val="2"/>
    </font>
    <font>
      <b/>
      <sz val="9"/>
      <name val="Arial"/>
      <family val="2"/>
    </font>
    <font>
      <b/>
      <sz val="11"/>
      <color theme="0"/>
      <name val="Arial"/>
      <family val="2"/>
    </font>
    <font>
      <b/>
      <u/>
      <sz val="10"/>
      <color theme="0"/>
      <name val="Arial"/>
      <family val="2"/>
    </font>
    <font>
      <b/>
      <sz val="11"/>
      <color theme="5" tint="0.39997558519241921"/>
      <name val="Arial"/>
      <family val="2"/>
    </font>
    <font>
      <b/>
      <sz val="10"/>
      <color theme="9" tint="0.59999389629810485"/>
      <name val="Arial"/>
      <family val="2"/>
    </font>
    <font>
      <b/>
      <sz val="9"/>
      <color theme="0"/>
      <name val="Arial"/>
      <family val="2"/>
    </font>
    <font>
      <b/>
      <sz val="36"/>
      <color theme="0"/>
      <name val="Calibri"/>
      <family val="2"/>
      <scheme val="minor"/>
    </font>
    <font>
      <b/>
      <sz val="12"/>
      <color theme="1"/>
      <name val="Arial"/>
      <family val="2"/>
    </font>
    <font>
      <i/>
      <sz val="14"/>
      <color theme="1"/>
      <name val="Calibri"/>
      <family val="2"/>
      <scheme val="minor"/>
    </font>
    <font>
      <b/>
      <sz val="12"/>
      <color theme="0"/>
      <name val="Arial"/>
      <family val="2"/>
    </font>
    <font>
      <sz val="11"/>
      <name val="Arial"/>
      <family val="2"/>
    </font>
    <font>
      <b/>
      <sz val="12"/>
      <name val="Arial"/>
      <family val="2"/>
    </font>
    <font>
      <b/>
      <sz val="10"/>
      <name val="Calibri"/>
      <family val="2"/>
      <scheme val="minor"/>
    </font>
    <font>
      <b/>
      <sz val="14"/>
      <color theme="0"/>
      <name val="Arial"/>
      <family val="2"/>
    </font>
    <font>
      <sz val="9"/>
      <color rgb="FFFF0000"/>
      <name val="Arial"/>
      <family val="2"/>
    </font>
    <font>
      <b/>
      <sz val="9"/>
      <color rgb="FF000000"/>
      <name val="Tahoma"/>
      <family val="2"/>
    </font>
    <font>
      <sz val="9"/>
      <color rgb="FF000000"/>
      <name val="Tahoma"/>
      <family val="2"/>
    </font>
    <font>
      <i/>
      <sz val="9"/>
      <name val="Arial"/>
      <family val="2"/>
    </font>
    <font>
      <b/>
      <sz val="28"/>
      <color theme="0"/>
      <name val="Calibri"/>
      <family val="2"/>
      <scheme val="minor"/>
    </font>
  </fonts>
  <fills count="1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249977111117893"/>
        <bgColor indexed="64"/>
      </patternFill>
    </fill>
    <fill>
      <patternFill patternType="solid">
        <fgColor theme="9" tint="0.39997558519241921"/>
        <bgColor indexed="64"/>
      </patternFill>
    </fill>
    <fill>
      <patternFill patternType="solid">
        <fgColor theme="8" tint="-0.49998474074526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92D050"/>
        <bgColor indexed="64"/>
      </patternFill>
    </fill>
    <fill>
      <patternFill patternType="solid">
        <fgColor rgb="FFFF9900"/>
        <bgColor indexed="64"/>
      </patternFill>
    </fill>
    <fill>
      <patternFill patternType="solid">
        <fgColor theme="7" tint="0.39997558519241921"/>
        <bgColor indexed="64"/>
      </patternFill>
    </fill>
    <fill>
      <patternFill patternType="solid">
        <fgColor rgb="FFFF0000"/>
        <bgColor indexed="64"/>
      </patternFill>
    </fill>
    <fill>
      <patternFill patternType="solid">
        <fgColor theme="3" tint="-0.249977111117893"/>
        <bgColor indexed="64"/>
      </patternFill>
    </fill>
    <fill>
      <patternFill patternType="solid">
        <fgColor theme="5" tint="-0.249977111117893"/>
        <bgColor indexed="64"/>
      </patternFill>
    </fill>
    <fill>
      <patternFill patternType="solid">
        <fgColor rgb="FFFFC000"/>
        <bgColor indexed="64"/>
      </patternFill>
    </fill>
    <fill>
      <patternFill patternType="solid">
        <fgColor rgb="FFF3A431"/>
        <bgColor indexed="64"/>
      </patternFill>
    </fill>
  </fills>
  <borders count="18">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2" fillId="0" borderId="0"/>
  </cellStyleXfs>
  <cellXfs count="208">
    <xf numFmtId="0" fontId="0" fillId="0" borderId="0" xfId="0"/>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wrapText="1"/>
    </xf>
    <xf numFmtId="0" fontId="6" fillId="0" borderId="2" xfId="0" applyFont="1" applyBorder="1" applyAlignment="1">
      <alignment horizontal="center" vertical="center"/>
    </xf>
    <xf numFmtId="0" fontId="3" fillId="0" borderId="0" xfId="0" applyFont="1" applyAlignment="1">
      <alignment horizontal="left"/>
    </xf>
    <xf numFmtId="0" fontId="3" fillId="0" borderId="0" xfId="0" applyFont="1" applyAlignment="1">
      <alignment horizontal="left" vertical="center"/>
    </xf>
    <xf numFmtId="0" fontId="6"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0" fillId="0" borderId="0" xfId="0" applyFont="1"/>
    <xf numFmtId="0" fontId="6" fillId="0" borderId="2" xfId="0" applyFont="1" applyBorder="1" applyAlignment="1">
      <alignment horizontal="left" vertical="center" wrapText="1"/>
    </xf>
    <xf numFmtId="0" fontId="5" fillId="0" borderId="0" xfId="0" applyFont="1" applyAlignment="1">
      <alignment horizontal="center" vertical="center" wrapText="1"/>
    </xf>
    <xf numFmtId="0" fontId="4" fillId="0" borderId="0" xfId="0" applyFont="1" applyAlignment="1">
      <alignment horizontal="center" vertical="center" wrapText="1"/>
    </xf>
    <xf numFmtId="0" fontId="6" fillId="0" borderId="2" xfId="0" applyFont="1" applyBorder="1" applyAlignment="1">
      <alignment horizontal="left" vertical="center"/>
    </xf>
    <xf numFmtId="0" fontId="0" fillId="0" borderId="0" xfId="0" applyFont="1" applyAlignment="1"/>
    <xf numFmtId="0" fontId="0" fillId="0" borderId="0" xfId="0" applyAlignment="1"/>
    <xf numFmtId="0" fontId="3" fillId="5" borderId="0" xfId="0" applyFont="1" applyFill="1"/>
    <xf numFmtId="0" fontId="23" fillId="0" borderId="0" xfId="0" applyFont="1"/>
    <xf numFmtId="0" fontId="3" fillId="0" borderId="0" xfId="0" applyFont="1" applyAlignment="1">
      <alignment horizontal="center" vertical="top"/>
    </xf>
    <xf numFmtId="0" fontId="3" fillId="0" borderId="0" xfId="0" applyFont="1" applyAlignment="1">
      <alignment horizontal="center" vertical="top" wrapText="1"/>
    </xf>
    <xf numFmtId="0" fontId="0" fillId="0" borderId="0" xfId="0" applyAlignment="1">
      <alignment horizontal="center" vertical="center"/>
    </xf>
    <xf numFmtId="0" fontId="0" fillId="10" borderId="0" xfId="0" applyFill="1" applyAlignment="1">
      <alignment horizontal="center" vertical="center"/>
    </xf>
    <xf numFmtId="0" fontId="0" fillId="12" borderId="0" xfId="0" applyFill="1" applyAlignment="1">
      <alignment horizontal="center" vertical="center"/>
    </xf>
    <xf numFmtId="0" fontId="0" fillId="11" borderId="0" xfId="0" applyFill="1" applyAlignment="1">
      <alignment horizontal="center" vertical="center"/>
    </xf>
    <xf numFmtId="0" fontId="0" fillId="13" borderId="0" xfId="0" applyFill="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left" vertical="center" wrapText="1"/>
    </xf>
    <xf numFmtId="0" fontId="2" fillId="0" borderId="0" xfId="0" applyFont="1" applyProtection="1">
      <protection locked="0"/>
    </xf>
    <xf numFmtId="0" fontId="2" fillId="0" borderId="0" xfId="0" applyFont="1" applyAlignment="1" applyProtection="1">
      <alignment horizontal="left" vertical="center"/>
      <protection locked="0"/>
    </xf>
    <xf numFmtId="0" fontId="2" fillId="0" borderId="2" xfId="0" applyFont="1" applyBorder="1" applyAlignment="1">
      <alignment horizontal="left" vertical="center"/>
    </xf>
    <xf numFmtId="0" fontId="2" fillId="0" borderId="2" xfId="0" applyFont="1" applyBorder="1" applyAlignment="1" applyProtection="1">
      <alignment horizontal="left" vertical="center"/>
      <protection locked="0"/>
    </xf>
    <xf numFmtId="0" fontId="16" fillId="14" borderId="2" xfId="0" applyFont="1" applyFill="1" applyBorder="1" applyAlignment="1">
      <alignment horizontal="center" vertical="center"/>
    </xf>
    <xf numFmtId="0" fontId="3" fillId="0" borderId="0" xfId="0" applyFont="1"/>
    <xf numFmtId="0" fontId="3" fillId="0" borderId="0" xfId="0" applyFont="1" applyAlignment="1">
      <alignment wrapText="1"/>
    </xf>
    <xf numFmtId="0" fontId="25" fillId="0" borderId="0" xfId="0" applyFont="1"/>
    <xf numFmtId="0" fontId="1" fillId="0" borderId="2" xfId="0" applyFont="1" applyBorder="1" applyAlignment="1">
      <alignment horizontal="center" vertical="center"/>
    </xf>
    <xf numFmtId="1" fontId="15"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0" fontId="15" fillId="0" borderId="2" xfId="0" applyFont="1" applyBorder="1" applyAlignment="1">
      <alignment horizontal="center" vertical="center"/>
    </xf>
    <xf numFmtId="1"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2" xfId="0" applyFont="1" applyFill="1" applyBorder="1" applyAlignment="1">
      <alignment horizontal="center" vertical="center" wrapText="1"/>
    </xf>
    <xf numFmtId="0" fontId="11" fillId="0" borderId="2" xfId="0" applyFont="1" applyBorder="1" applyAlignment="1">
      <alignment horizontal="justify" vertical="center" wrapText="1"/>
    </xf>
    <xf numFmtId="0" fontId="1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4" fillId="0" borderId="0" xfId="0" applyFont="1"/>
    <xf numFmtId="0" fontId="11" fillId="0" borderId="2" xfId="0" applyFont="1" applyBorder="1" applyAlignment="1">
      <alignment horizontal="center" vertical="center" wrapText="1"/>
    </xf>
    <xf numFmtId="1" fontId="1" fillId="8" borderId="2" xfId="0" applyNumberFormat="1" applyFont="1" applyFill="1" applyBorder="1" applyAlignment="1">
      <alignment horizontal="center" vertical="center"/>
    </xf>
    <xf numFmtId="0" fontId="2" fillId="0" borderId="2" xfId="0" applyFont="1" applyBorder="1" applyAlignment="1">
      <alignment horizontal="left" vertical="center" wrapText="1"/>
    </xf>
    <xf numFmtId="1" fontId="15" fillId="0" borderId="2" xfId="0" applyNumberFormat="1" applyFont="1" applyBorder="1" applyAlignment="1">
      <alignment vertical="center"/>
    </xf>
    <xf numFmtId="0" fontId="3" fillId="0" borderId="0" xfId="0" applyFont="1" applyAlignment="1">
      <alignment horizontal="center"/>
    </xf>
    <xf numFmtId="0" fontId="10" fillId="14" borderId="1" xfId="0" applyFont="1" applyFill="1" applyBorder="1" applyAlignment="1">
      <alignment horizontal="center" vertical="center" wrapText="1"/>
    </xf>
    <xf numFmtId="0" fontId="20" fillId="1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20" fillId="14" borderId="1" xfId="0" applyFont="1" applyFill="1" applyBorder="1" applyAlignment="1">
      <alignment horizontal="center" vertical="center" textRotation="90" wrapText="1"/>
    </xf>
    <xf numFmtId="0" fontId="23" fillId="0" borderId="0" xfId="0" applyFont="1" applyAlignment="1">
      <alignment vertical="center" wrapText="1"/>
    </xf>
    <xf numFmtId="0" fontId="23" fillId="0" borderId="0" xfId="0" applyFont="1" applyAlignment="1">
      <alignment vertical="top" wrapText="1"/>
    </xf>
    <xf numFmtId="0" fontId="23" fillId="0" borderId="0" xfId="0" applyFont="1" applyAlignment="1"/>
    <xf numFmtId="0" fontId="23" fillId="0" borderId="0" xfId="0" applyFont="1" applyAlignment="1">
      <alignment vertical="top"/>
    </xf>
    <xf numFmtId="1" fontId="1" fillId="8" borderId="2" xfId="0" applyNumberFormat="1" applyFont="1" applyFill="1" applyBorder="1" applyAlignment="1">
      <alignment horizontal="center" vertical="center"/>
    </xf>
    <xf numFmtId="0" fontId="2" fillId="0" borderId="2" xfId="0" applyFont="1" applyBorder="1" applyAlignment="1">
      <alignment horizontal="center" vertical="center" wrapText="1"/>
    </xf>
    <xf numFmtId="0" fontId="15" fillId="0" borderId="2" xfId="0" applyFont="1" applyBorder="1" applyAlignment="1">
      <alignment horizontal="center" vertical="center"/>
    </xf>
    <xf numFmtId="1" fontId="2" fillId="0" borderId="2" xfId="0" applyNumberFormat="1"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2" borderId="2" xfId="0" applyFont="1" applyFill="1" applyBorder="1" applyAlignment="1" applyProtection="1">
      <alignment horizontal="center" vertical="center"/>
      <protection locked="0"/>
    </xf>
    <xf numFmtId="0" fontId="1" fillId="2" borderId="2" xfId="0" applyFont="1" applyFill="1" applyBorder="1" applyAlignment="1">
      <alignment horizontal="center" vertical="center" wrapText="1"/>
    </xf>
    <xf numFmtId="0" fontId="11" fillId="0" borderId="2" xfId="0" applyFont="1" applyBorder="1" applyAlignment="1">
      <alignment horizontal="justify" vertical="center" wrapText="1"/>
    </xf>
    <xf numFmtId="0" fontId="12"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11" fillId="0" borderId="2" xfId="0" applyFont="1" applyFill="1" applyBorder="1" applyAlignment="1">
      <alignment horizontal="justify"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0" fontId="2" fillId="0" borderId="2" xfId="0" applyFont="1" applyFill="1" applyBorder="1" applyAlignment="1">
      <alignment horizontal="left" vertical="center"/>
    </xf>
    <xf numFmtId="0" fontId="1" fillId="0" borderId="2" xfId="0" applyFont="1" applyFill="1" applyBorder="1" applyAlignment="1">
      <alignment horizontal="center" vertical="center"/>
    </xf>
    <xf numFmtId="0" fontId="2" fillId="0" borderId="2" xfId="0" applyFont="1" applyFill="1" applyBorder="1" applyAlignment="1" applyProtection="1">
      <alignment horizontal="left" vertical="center"/>
      <protection locked="0"/>
    </xf>
    <xf numFmtId="0" fontId="1" fillId="2" borderId="2" xfId="0" applyFont="1" applyFill="1" applyBorder="1" applyAlignment="1" applyProtection="1">
      <alignment horizontal="center" vertical="center"/>
      <protection locked="0"/>
    </xf>
    <xf numFmtId="0" fontId="1" fillId="2" borderId="2" xfId="0" applyFont="1" applyFill="1" applyBorder="1" applyAlignment="1">
      <alignment horizontal="center" vertical="center" wrapText="1"/>
    </xf>
    <xf numFmtId="0" fontId="11"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11" fillId="0" borderId="2" xfId="0" applyFont="1" applyBorder="1" applyAlignment="1">
      <alignment horizontal="center" vertical="center" wrapText="1"/>
    </xf>
    <xf numFmtId="0" fontId="6" fillId="2" borderId="4" xfId="1" applyFont="1" applyFill="1" applyBorder="1" applyAlignment="1">
      <alignment horizontal="center" vertical="center"/>
    </xf>
    <xf numFmtId="0" fontId="6" fillId="2" borderId="11" xfId="1" applyFont="1" applyFill="1" applyBorder="1" applyAlignment="1">
      <alignment horizontal="center" vertical="center"/>
    </xf>
    <xf numFmtId="0" fontId="3" fillId="0" borderId="0" xfId="0" applyFont="1"/>
    <xf numFmtId="0" fontId="3" fillId="0" borderId="0" xfId="0" applyFont="1" applyAlignment="1">
      <alignment wrapText="1"/>
    </xf>
    <xf numFmtId="0" fontId="6" fillId="2" borderId="0" xfId="1" applyFont="1" applyFill="1" applyBorder="1" applyAlignment="1">
      <alignment horizontal="center" vertical="center"/>
    </xf>
    <xf numFmtId="0" fontId="25" fillId="0" borderId="0" xfId="0" applyFont="1"/>
    <xf numFmtId="0" fontId="3" fillId="0" borderId="0" xfId="0" applyFont="1" applyAlignment="1">
      <alignment horizontal="center"/>
    </xf>
    <xf numFmtId="0" fontId="24" fillId="14" borderId="6" xfId="0" applyFont="1" applyFill="1" applyBorder="1" applyAlignment="1">
      <alignment horizontal="center" vertical="center"/>
    </xf>
    <xf numFmtId="0" fontId="24" fillId="14" borderId="17" xfId="0" applyFont="1" applyFill="1" applyBorder="1" applyAlignment="1">
      <alignment horizontal="center" vertical="center"/>
    </xf>
    <xf numFmtId="0" fontId="24" fillId="14" borderId="7" xfId="0" applyFont="1" applyFill="1" applyBorder="1" applyAlignment="1">
      <alignment horizontal="center" vertical="center"/>
    </xf>
    <xf numFmtId="0" fontId="23" fillId="0" borderId="0" xfId="0" applyFont="1" applyAlignment="1">
      <alignment horizontal="justify" vertical="center" wrapText="1"/>
    </xf>
    <xf numFmtId="0" fontId="13" fillId="14" borderId="9" xfId="1" applyFont="1" applyFill="1" applyBorder="1" applyAlignment="1">
      <alignment horizontal="center" vertical="center" wrapText="1"/>
    </xf>
    <xf numFmtId="0" fontId="13" fillId="14" borderId="4" xfId="1" applyFont="1" applyFill="1" applyBorder="1" applyAlignment="1">
      <alignment horizontal="center" vertical="center" wrapText="1"/>
    </xf>
    <xf numFmtId="0" fontId="13" fillId="14" borderId="5" xfId="1" applyFont="1" applyFill="1" applyBorder="1" applyAlignment="1">
      <alignment horizontal="center" vertical="center" wrapText="1"/>
    </xf>
    <xf numFmtId="0" fontId="13" fillId="14" borderId="8" xfId="1" applyFont="1" applyFill="1" applyBorder="1" applyAlignment="1">
      <alignment horizontal="center" vertical="center" wrapText="1"/>
    </xf>
    <xf numFmtId="0" fontId="13" fillId="14" borderId="0" xfId="1" applyFont="1" applyFill="1" applyBorder="1" applyAlignment="1">
      <alignment horizontal="center" vertical="center" wrapText="1"/>
    </xf>
    <xf numFmtId="0" fontId="13" fillId="14" borderId="15" xfId="1" applyFont="1" applyFill="1" applyBorder="1" applyAlignment="1">
      <alignment horizontal="center" vertical="center" wrapText="1"/>
    </xf>
    <xf numFmtId="0" fontId="13" fillId="14" borderId="10" xfId="1" applyFont="1" applyFill="1" applyBorder="1" applyAlignment="1">
      <alignment horizontal="center" vertical="center" wrapText="1"/>
    </xf>
    <xf numFmtId="0" fontId="13" fillId="14" borderId="11" xfId="1" applyFont="1" applyFill="1" applyBorder="1" applyAlignment="1">
      <alignment horizontal="center" vertical="center" wrapText="1"/>
    </xf>
    <xf numFmtId="0" fontId="13" fillId="14" borderId="12" xfId="1" applyFont="1" applyFill="1" applyBorder="1" applyAlignment="1">
      <alignment horizontal="center" vertical="center" wrapText="1"/>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6" xfId="1" applyFont="1" applyFill="1" applyBorder="1" applyAlignment="1">
      <alignment horizontal="center" vertical="center"/>
    </xf>
    <xf numFmtId="0" fontId="23" fillId="0" borderId="0" xfId="0" applyFont="1" applyAlignment="1">
      <alignment horizontal="justify" vertical="top" wrapText="1"/>
    </xf>
    <xf numFmtId="0" fontId="6" fillId="2" borderId="9"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0" xfId="1" applyFont="1" applyFill="1" applyAlignment="1">
      <alignment horizontal="center" vertical="center"/>
    </xf>
    <xf numFmtId="0" fontId="6" fillId="2" borderId="15"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21" fillId="14" borderId="9" xfId="1" applyFont="1" applyFill="1" applyBorder="1" applyAlignment="1">
      <alignment horizontal="center" vertical="center" wrapText="1"/>
    </xf>
    <xf numFmtId="0" fontId="21" fillId="14" borderId="4" xfId="1" applyFont="1" applyFill="1" applyBorder="1" applyAlignment="1">
      <alignment horizontal="center" vertical="center" wrapText="1"/>
    </xf>
    <xf numFmtId="0" fontId="21" fillId="14" borderId="5" xfId="1" applyFont="1" applyFill="1" applyBorder="1" applyAlignment="1">
      <alignment horizontal="center" vertical="center" wrapText="1"/>
    </xf>
    <xf numFmtId="0" fontId="21" fillId="14" borderId="8" xfId="1" applyFont="1" applyFill="1" applyBorder="1" applyAlignment="1">
      <alignment horizontal="center" vertical="center" wrapText="1"/>
    </xf>
    <xf numFmtId="0" fontId="21" fillId="14" borderId="0" xfId="1" applyFont="1" applyFill="1" applyAlignment="1">
      <alignment horizontal="center" vertical="center" wrapText="1"/>
    </xf>
    <xf numFmtId="0" fontId="21" fillId="14" borderId="15" xfId="1" applyFont="1" applyFill="1" applyBorder="1" applyAlignment="1">
      <alignment horizontal="center" vertical="center" wrapText="1"/>
    </xf>
    <xf numFmtId="0" fontId="21" fillId="14" borderId="10" xfId="1" applyFont="1" applyFill="1" applyBorder="1" applyAlignment="1">
      <alignment horizontal="center" vertical="center" wrapText="1"/>
    </xf>
    <xf numFmtId="0" fontId="21" fillId="14" borderId="11" xfId="1" applyFont="1" applyFill="1" applyBorder="1" applyAlignment="1">
      <alignment horizontal="center" vertical="center" wrapText="1"/>
    </xf>
    <xf numFmtId="0" fontId="21" fillId="14" borderId="12" xfId="1" applyFont="1" applyFill="1" applyBorder="1" applyAlignment="1">
      <alignment horizontal="center" vertical="center" wrapText="1"/>
    </xf>
    <xf numFmtId="0" fontId="28" fillId="15" borderId="6" xfId="0" applyFont="1" applyFill="1" applyBorder="1" applyAlignment="1">
      <alignment horizontal="center" vertical="center"/>
    </xf>
    <xf numFmtId="0" fontId="28" fillId="15" borderId="17" xfId="0" applyFont="1" applyFill="1" applyBorder="1" applyAlignment="1">
      <alignment horizontal="center" vertical="center"/>
    </xf>
    <xf numFmtId="0" fontId="28" fillId="15" borderId="7" xfId="0" applyFont="1" applyFill="1" applyBorder="1" applyAlignment="1">
      <alignment horizontal="center" vertical="center"/>
    </xf>
    <xf numFmtId="0" fontId="22" fillId="9" borderId="6" xfId="0" applyFont="1" applyFill="1" applyBorder="1" applyAlignment="1">
      <alignment horizontal="center" vertical="center" wrapText="1"/>
    </xf>
    <xf numFmtId="0" fontId="22" fillId="9" borderId="17"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2" fillId="4" borderId="7" xfId="0" applyFont="1" applyFill="1" applyBorder="1" applyAlignment="1">
      <alignment horizontal="center" vertical="center" wrapText="1"/>
    </xf>
    <xf numFmtId="1" fontId="1" fillId="8" borderId="2" xfId="0" applyNumberFormat="1" applyFont="1" applyFill="1" applyBorder="1" applyAlignment="1">
      <alignment horizontal="center" vertical="center"/>
    </xf>
    <xf numFmtId="1" fontId="15" fillId="0" borderId="2" xfId="0" applyNumberFormat="1" applyFont="1" applyBorder="1" applyAlignment="1">
      <alignment horizontal="center" vertical="center"/>
    </xf>
    <xf numFmtId="0" fontId="15" fillId="0" borderId="2" xfId="0" applyFont="1" applyBorder="1" applyAlignment="1">
      <alignment horizontal="center" vertical="center"/>
    </xf>
    <xf numFmtId="0" fontId="22" fillId="6" borderId="6" xfId="0" applyFont="1" applyFill="1" applyBorder="1" applyAlignment="1">
      <alignment horizontal="center" vertical="center" wrapText="1"/>
    </xf>
    <xf numFmtId="0" fontId="22" fillId="6" borderId="17" xfId="0" applyFont="1" applyFill="1" applyBorder="1" applyAlignment="1">
      <alignment horizontal="center" vertical="center" wrapText="1"/>
    </xf>
    <xf numFmtId="0" fontId="22" fillId="6" borderId="7" xfId="0" applyFont="1" applyFill="1" applyBorder="1" applyAlignment="1">
      <alignment horizontal="center" vertical="center" wrapText="1"/>
    </xf>
    <xf numFmtId="0" fontId="1" fillId="2" borderId="2" xfId="0" applyFont="1" applyFill="1" applyBorder="1" applyAlignment="1" applyProtection="1">
      <alignment horizontal="center" vertical="center"/>
      <protection locked="0"/>
    </xf>
    <xf numFmtId="0" fontId="1"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11" fillId="0" borderId="2" xfId="0" applyFont="1" applyBorder="1" applyAlignment="1">
      <alignment horizontal="justify" vertical="center" wrapText="1"/>
    </xf>
    <xf numFmtId="0" fontId="12" fillId="0" borderId="2" xfId="0" applyFont="1" applyBorder="1" applyAlignment="1">
      <alignment horizontal="center" vertical="center" wrapText="1"/>
    </xf>
    <xf numFmtId="0" fontId="2" fillId="0" borderId="2"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1" fontId="2" fillId="0" borderId="2" xfId="0" applyNumberFormat="1" applyFont="1" applyBorder="1" applyAlignment="1">
      <alignment horizontal="center" vertical="center"/>
    </xf>
    <xf numFmtId="0" fontId="12" fillId="2" borderId="2" xfId="0" applyFont="1" applyFill="1" applyBorder="1" applyAlignment="1">
      <alignment horizontal="center" vertical="center" wrapText="1"/>
    </xf>
    <xf numFmtId="0" fontId="27" fillId="0" borderId="2" xfId="0" applyFont="1" applyBorder="1" applyAlignment="1">
      <alignment horizontal="center" vertical="center"/>
    </xf>
    <xf numFmtId="0" fontId="11" fillId="0" borderId="2" xfId="0" applyFont="1" applyBorder="1" applyAlignment="1">
      <alignment horizontal="center" vertical="center" wrapText="1"/>
    </xf>
    <xf numFmtId="0" fontId="25" fillId="0" borderId="2" xfId="0" applyFont="1" applyBorder="1"/>
    <xf numFmtId="0" fontId="25" fillId="0" borderId="2" xfId="0" applyFont="1" applyBorder="1" applyAlignment="1">
      <alignment horizontal="center" vertical="center"/>
    </xf>
    <xf numFmtId="0" fontId="25" fillId="0" borderId="2" xfId="0" applyFont="1" applyBorder="1" applyAlignment="1">
      <alignment horizontal="center" vertical="center" wrapText="1"/>
    </xf>
    <xf numFmtId="0" fontId="2" fillId="0" borderId="2" xfId="0" applyFont="1" applyBorder="1" applyAlignment="1">
      <alignment horizontal="justify" vertical="center" wrapText="1"/>
    </xf>
    <xf numFmtId="0" fontId="26"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1" fontId="15" fillId="0" borderId="3" xfId="0" applyNumberFormat="1" applyFont="1" applyBorder="1" applyAlignment="1">
      <alignment horizontal="center" vertical="center"/>
    </xf>
    <xf numFmtId="1" fontId="15" fillId="0" borderId="1" xfId="0" applyNumberFormat="1" applyFont="1" applyBorder="1" applyAlignment="1">
      <alignment horizontal="center" vertical="center"/>
    </xf>
    <xf numFmtId="1"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1" fontId="1" fillId="0" borderId="2" xfId="0" applyNumberFormat="1" applyFont="1" applyFill="1" applyBorder="1" applyAlignment="1">
      <alignment horizontal="center" vertical="center"/>
    </xf>
    <xf numFmtId="0" fontId="16" fillId="14" borderId="2" xfId="0" applyFont="1" applyFill="1" applyBorder="1" applyAlignment="1">
      <alignment horizontal="center" vertical="center" wrapText="1"/>
    </xf>
    <xf numFmtId="0" fontId="1" fillId="10" borderId="2"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2" fillId="0" borderId="2" xfId="0" applyFont="1" applyBorder="1" applyAlignment="1" applyProtection="1">
      <alignment horizontal="left" vertical="center" wrapText="1"/>
      <protection locked="0"/>
    </xf>
    <xf numFmtId="0" fontId="1" fillId="0" borderId="3" xfId="0" applyFont="1" applyFill="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5" fillId="0" borderId="0" xfId="0" applyFont="1" applyAlignment="1">
      <alignment horizontal="center"/>
    </xf>
    <xf numFmtId="0" fontId="3" fillId="0" borderId="0" xfId="0" applyFont="1" applyAlignment="1">
      <alignment vertical="top"/>
    </xf>
    <xf numFmtId="0" fontId="32" fillId="10" borderId="2" xfId="0" applyFont="1" applyFill="1" applyBorder="1" applyAlignment="1">
      <alignment horizontal="center" vertical="center" wrapText="1"/>
    </xf>
    <xf numFmtId="0" fontId="15" fillId="10" borderId="2" xfId="0" applyFont="1" applyFill="1" applyBorder="1" applyAlignment="1">
      <alignment horizontal="center" vertical="center" wrapText="1"/>
    </xf>
    <xf numFmtId="0" fontId="11" fillId="10" borderId="2" xfId="0" applyFont="1" applyFill="1" applyBorder="1" applyAlignment="1">
      <alignment horizontal="justify" vertical="center" wrapText="1"/>
    </xf>
    <xf numFmtId="0" fontId="12" fillId="10" borderId="2" xfId="0" applyFont="1" applyFill="1" applyBorder="1" applyAlignment="1">
      <alignment horizontal="center" vertical="center" wrapText="1"/>
    </xf>
    <xf numFmtId="0" fontId="11" fillId="10" borderId="2" xfId="0" applyFont="1" applyFill="1" applyBorder="1" applyAlignment="1">
      <alignment horizontal="justify" vertical="top" wrapText="1"/>
    </xf>
    <xf numFmtId="0" fontId="1" fillId="10" borderId="2" xfId="0" applyFont="1" applyFill="1" applyBorder="1" applyAlignment="1">
      <alignment horizontal="center" vertical="center" wrapText="1"/>
    </xf>
    <xf numFmtId="0" fontId="2" fillId="10" borderId="2" xfId="0" applyFont="1" applyFill="1" applyBorder="1" applyAlignment="1">
      <alignment horizontal="left" vertical="center" wrapText="1"/>
    </xf>
    <xf numFmtId="0" fontId="11" fillId="0" borderId="2" xfId="0" applyFont="1" applyBorder="1" applyAlignment="1">
      <alignment horizontal="justify" vertical="top" wrapText="1"/>
    </xf>
    <xf numFmtId="0" fontId="2" fillId="10" borderId="2" xfId="0" applyFont="1" applyFill="1" applyBorder="1" applyAlignment="1" applyProtection="1">
      <alignment horizontal="left" vertical="center" wrapText="1"/>
      <protection locked="0"/>
    </xf>
    <xf numFmtId="0" fontId="32" fillId="15" borderId="2" xfId="0" applyFont="1" applyFill="1" applyBorder="1" applyAlignment="1">
      <alignment horizontal="center" vertical="center" wrapText="1"/>
    </xf>
    <xf numFmtId="0" fontId="15" fillId="15" borderId="2" xfId="0" applyFont="1" applyFill="1" applyBorder="1" applyAlignment="1">
      <alignment horizontal="center" vertical="center" wrapText="1"/>
    </xf>
    <xf numFmtId="0" fontId="12" fillId="15" borderId="2" xfId="0" applyFont="1" applyFill="1" applyBorder="1" applyAlignment="1">
      <alignment horizontal="center" vertical="center" wrapText="1"/>
    </xf>
    <xf numFmtId="0" fontId="1" fillId="15" borderId="2" xfId="0" applyFont="1" applyFill="1" applyBorder="1" applyAlignment="1">
      <alignment horizontal="center" vertical="center" wrapText="1"/>
    </xf>
    <xf numFmtId="0" fontId="2" fillId="15" borderId="2" xfId="0" applyFont="1" applyFill="1" applyBorder="1" applyAlignment="1">
      <alignment horizontal="left" vertical="center" wrapText="1"/>
    </xf>
    <xf numFmtId="0" fontId="1" fillId="15" borderId="2" xfId="0" applyFont="1" applyFill="1" applyBorder="1" applyAlignment="1" applyProtection="1">
      <alignment horizontal="center" vertical="center"/>
      <protection locked="0"/>
    </xf>
    <xf numFmtId="0" fontId="10" fillId="16" borderId="2" xfId="0" applyFont="1" applyFill="1" applyBorder="1" applyAlignment="1">
      <alignment horizontal="center" vertical="center" wrapText="1"/>
    </xf>
    <xf numFmtId="0" fontId="10" fillId="14" borderId="2" xfId="0" applyFont="1" applyFill="1" applyBorder="1" applyAlignment="1">
      <alignment horizontal="center" vertical="center" wrapText="1"/>
    </xf>
    <xf numFmtId="0" fontId="24" fillId="16" borderId="7" xfId="0" applyFont="1" applyFill="1" applyBorder="1" applyAlignment="1">
      <alignment horizontal="center" vertical="center"/>
    </xf>
    <xf numFmtId="0" fontId="24" fillId="16" borderId="6" xfId="0" applyFont="1" applyFill="1" applyBorder="1" applyAlignment="1">
      <alignment horizontal="center" vertical="center"/>
    </xf>
    <xf numFmtId="0" fontId="33" fillId="17" borderId="12" xfId="1" applyFont="1" applyFill="1" applyBorder="1" applyAlignment="1">
      <alignment horizontal="center" vertical="center" wrapText="1"/>
    </xf>
    <xf numFmtId="0" fontId="33" fillId="17" borderId="11" xfId="1" applyFont="1" applyFill="1" applyBorder="1" applyAlignment="1">
      <alignment horizontal="center" vertical="center" wrapText="1"/>
    </xf>
    <xf numFmtId="0" fontId="33" fillId="17" borderId="10" xfId="1" applyFont="1" applyFill="1" applyBorder="1" applyAlignment="1">
      <alignment horizontal="center" vertical="center" wrapText="1"/>
    </xf>
    <xf numFmtId="0" fontId="3" fillId="0" borderId="12" xfId="0" applyFont="1" applyBorder="1" applyAlignment="1">
      <alignment horizontal="center"/>
    </xf>
    <xf numFmtId="0" fontId="3" fillId="0" borderId="10" xfId="0" applyFont="1" applyBorder="1" applyAlignment="1">
      <alignment horizontal="center"/>
    </xf>
    <xf numFmtId="0" fontId="33" fillId="17" borderId="15" xfId="1" applyFont="1" applyFill="1" applyBorder="1" applyAlignment="1">
      <alignment horizontal="center" vertical="center" wrapText="1"/>
    </xf>
    <xf numFmtId="0" fontId="33" fillId="17" borderId="0" xfId="1" applyFont="1" applyFill="1" applyAlignment="1">
      <alignment horizontal="center" vertical="center" wrapText="1"/>
    </xf>
    <xf numFmtId="0" fontId="33" fillId="17" borderId="8" xfId="1" applyFont="1" applyFill="1" applyBorder="1" applyAlignment="1">
      <alignment horizontal="center" vertical="center" wrapText="1"/>
    </xf>
    <xf numFmtId="0" fontId="3" fillId="0" borderId="15" xfId="0" applyFont="1" applyBorder="1" applyAlignment="1">
      <alignment horizontal="center"/>
    </xf>
    <xf numFmtId="0" fontId="3" fillId="0" borderId="8" xfId="0" applyFont="1" applyBorder="1" applyAlignment="1">
      <alignment horizontal="center"/>
    </xf>
    <xf numFmtId="0" fontId="33" fillId="17" borderId="5" xfId="1" applyFont="1" applyFill="1" applyBorder="1" applyAlignment="1">
      <alignment horizontal="center" vertical="center" wrapText="1"/>
    </xf>
    <xf numFmtId="0" fontId="33" fillId="17" borderId="4" xfId="1" applyFont="1" applyFill="1" applyBorder="1" applyAlignment="1">
      <alignment horizontal="center" vertical="center" wrapText="1"/>
    </xf>
    <xf numFmtId="0" fontId="33" fillId="17" borderId="9" xfId="1" applyFont="1" applyFill="1" applyBorder="1" applyAlignment="1">
      <alignment horizontal="center" vertical="center" wrapText="1"/>
    </xf>
    <xf numFmtId="0" fontId="3" fillId="0" borderId="5" xfId="0" applyFont="1" applyBorder="1" applyAlignment="1">
      <alignment horizontal="center"/>
    </xf>
    <xf numFmtId="0" fontId="3" fillId="0" borderId="9" xfId="0" applyFont="1" applyBorder="1" applyAlignment="1">
      <alignment horizontal="center"/>
    </xf>
  </cellXfs>
  <cellStyles count="2">
    <cellStyle name="Normal" xfId="0" builtinId="0"/>
    <cellStyle name="Normal 2" xfId="1" xr:uid="{00000000-0005-0000-0000-000001000000}"/>
  </cellStyles>
  <dxfs count="672">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
      <font>
        <b/>
        <i val="0"/>
      </font>
      <fill>
        <patternFill>
          <bgColor rgb="FFC00000"/>
        </patternFill>
      </fill>
    </dxf>
    <dxf>
      <font>
        <b/>
        <i val="0"/>
      </font>
      <fill>
        <patternFill>
          <bgColor rgb="FFFF9900"/>
        </patternFill>
      </fill>
    </dxf>
    <dxf>
      <font>
        <b/>
        <i val="0"/>
      </font>
      <fill>
        <patternFill>
          <bgColor rgb="FFFFCE33"/>
        </patternFill>
      </fill>
    </dxf>
    <dxf>
      <font>
        <b/>
        <i val="0"/>
      </font>
      <fill>
        <patternFill>
          <bgColor rgb="FF92D050"/>
        </patternFill>
      </fill>
    </dxf>
  </dxfs>
  <tableStyles count="0" defaultTableStyle="TableStyleMedium2" defaultPivotStyle="PivotStyleLight16"/>
  <colors>
    <mruColors>
      <color rgb="FFFF9900"/>
      <color rgb="FF6BA42C"/>
      <color rgb="FFFFCC00"/>
      <color rgb="FFFF822D"/>
      <color rgb="FFFFCE33"/>
      <color rgb="FFD2ECB6"/>
      <color rgb="FF538022"/>
      <color rgb="FFFF5353"/>
      <color rgb="FFF0935A"/>
      <color rgb="FFC1AC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100292</xdr:colOff>
      <xdr:row>1</xdr:row>
      <xdr:rowOff>88623</xdr:rowOff>
    </xdr:from>
    <xdr:to>
      <xdr:col>1</xdr:col>
      <xdr:colOff>762001</xdr:colOff>
      <xdr:row>4</xdr:row>
      <xdr:rowOff>149908</xdr:rowOff>
    </xdr:to>
    <xdr:pic>
      <xdr:nvPicPr>
        <xdr:cNvPr id="9" name="Imagen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167527" y="88623"/>
          <a:ext cx="661709" cy="789668"/>
        </a:xfrm>
        <a:prstGeom prst="rect">
          <a:avLst/>
        </a:prstGeom>
      </xdr:spPr>
    </xdr:pic>
    <xdr:clientData/>
  </xdr:twoCellAnchor>
  <xdr:twoCellAnchor editAs="oneCell">
    <xdr:from>
      <xdr:col>7</xdr:col>
      <xdr:colOff>0</xdr:colOff>
      <xdr:row>84</xdr:row>
      <xdr:rowOff>0</xdr:rowOff>
    </xdr:from>
    <xdr:to>
      <xdr:col>7</xdr:col>
      <xdr:colOff>304800</xdr:colOff>
      <xdr:row>85</xdr:row>
      <xdr:rowOff>102940</xdr:rowOff>
    </xdr:to>
    <xdr:sp macro="" textlink="">
      <xdr:nvSpPr>
        <xdr:cNvPr id="1025" name="AutoShape 1" descr="Pdf icono gratis">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6705600" y="183927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571040</xdr:colOff>
      <xdr:row>18</xdr:row>
      <xdr:rowOff>45435</xdr:rowOff>
    </xdr:from>
    <xdr:to>
      <xdr:col>11</xdr:col>
      <xdr:colOff>447776</xdr:colOff>
      <xdr:row>29</xdr:row>
      <xdr:rowOff>66317</xdr:rowOff>
    </xdr:to>
    <xdr:pic>
      <xdr:nvPicPr>
        <xdr:cNvPr id="5" name="Imagen 4">
          <a:extLst>
            <a:ext uri="{FF2B5EF4-FFF2-40B4-BE49-F238E27FC236}">
              <a16:creationId xmlns:a16="http://schemas.microsoft.com/office/drawing/2014/main" id="{E2F014A0-0DA2-443E-B24A-506FBBB4936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74881" y="3578086"/>
          <a:ext cx="3806952" cy="2179092"/>
        </a:xfrm>
        <a:prstGeom prst="rect">
          <a:avLst/>
        </a:prstGeom>
      </xdr:spPr>
    </xdr:pic>
    <xdr:clientData/>
  </xdr:twoCellAnchor>
  <xdr:twoCellAnchor editAs="oneCell">
    <xdr:from>
      <xdr:col>1</xdr:col>
      <xdr:colOff>931437</xdr:colOff>
      <xdr:row>32</xdr:row>
      <xdr:rowOff>11358</xdr:rowOff>
    </xdr:from>
    <xdr:to>
      <xdr:col>10</xdr:col>
      <xdr:colOff>613385</xdr:colOff>
      <xdr:row>71</xdr:row>
      <xdr:rowOff>123</xdr:rowOff>
    </xdr:to>
    <xdr:pic>
      <xdr:nvPicPr>
        <xdr:cNvPr id="3" name="Imagen 2">
          <a:extLst>
            <a:ext uri="{FF2B5EF4-FFF2-40B4-BE49-F238E27FC236}">
              <a16:creationId xmlns:a16="http://schemas.microsoft.com/office/drawing/2014/main" id="{A0BE8984-2010-4D9E-BE2C-D25D5313A150}"/>
            </a:ext>
          </a:extLst>
        </xdr:cNvPr>
        <xdr:cNvPicPr>
          <a:picLocks noChangeAspect="1"/>
        </xdr:cNvPicPr>
      </xdr:nvPicPr>
      <xdr:blipFill>
        <a:blip xmlns:r="http://schemas.openxmlformats.org/officeDocument/2006/relationships" r:embed="rId3"/>
        <a:stretch>
          <a:fillRect/>
        </a:stretch>
      </xdr:blipFill>
      <xdr:spPr>
        <a:xfrm>
          <a:off x="999591" y="6122504"/>
          <a:ext cx="10030003" cy="7519786"/>
        </a:xfrm>
        <a:prstGeom prst="rect">
          <a:avLst/>
        </a:prstGeom>
      </xdr:spPr>
    </xdr:pic>
    <xdr:clientData/>
  </xdr:twoCellAnchor>
  <xdr:twoCellAnchor editAs="oneCell">
    <xdr:from>
      <xdr:col>2</xdr:col>
      <xdr:colOff>11359</xdr:colOff>
      <xdr:row>70</xdr:row>
      <xdr:rowOff>90873</xdr:rowOff>
    </xdr:from>
    <xdr:to>
      <xdr:col>10</xdr:col>
      <xdr:colOff>613385</xdr:colOff>
      <xdr:row>83</xdr:row>
      <xdr:rowOff>45436</xdr:rowOff>
    </xdr:to>
    <xdr:pic>
      <xdr:nvPicPr>
        <xdr:cNvPr id="4" name="Imagen 3">
          <a:extLst>
            <a:ext uri="{FF2B5EF4-FFF2-40B4-BE49-F238E27FC236}">
              <a16:creationId xmlns:a16="http://schemas.microsoft.com/office/drawing/2014/main" id="{307D2A21-94FC-43FF-9EDD-797DCE3F5315}"/>
            </a:ext>
          </a:extLst>
        </xdr:cNvPr>
        <xdr:cNvPicPr>
          <a:picLocks noChangeAspect="1"/>
        </xdr:cNvPicPr>
      </xdr:nvPicPr>
      <xdr:blipFill>
        <a:blip xmlns:r="http://schemas.openxmlformats.org/officeDocument/2006/relationships" r:embed="rId4"/>
        <a:stretch>
          <a:fillRect/>
        </a:stretch>
      </xdr:blipFill>
      <xdr:spPr>
        <a:xfrm>
          <a:off x="1033669" y="13539936"/>
          <a:ext cx="9995925" cy="24649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195543</xdr:colOff>
      <xdr:row>1</xdr:row>
      <xdr:rowOff>76717</xdr:rowOff>
    </xdr:from>
    <xdr:to>
      <xdr:col>3</xdr:col>
      <xdr:colOff>675585</xdr:colOff>
      <xdr:row>4</xdr:row>
      <xdr:rowOff>130969</xdr:rowOff>
    </xdr:to>
    <xdr:pic>
      <xdr:nvPicPr>
        <xdr:cNvPr id="2" name="Imagen 1">
          <a:extLst>
            <a:ext uri="{FF2B5EF4-FFF2-40B4-BE49-F238E27FC236}">
              <a16:creationId xmlns:a16="http://schemas.microsoft.com/office/drawing/2014/main" id="{2977E0EB-9A7A-4949-9880-0870F6AA2C62}"/>
            </a:ext>
          </a:extLst>
        </xdr:cNvPr>
        <xdr:cNvPicPr>
          <a:picLocks noChangeAspect="1"/>
        </xdr:cNvPicPr>
      </xdr:nvPicPr>
      <xdr:blipFill>
        <a:blip xmlns:r="http://schemas.openxmlformats.org/officeDocument/2006/relationships" r:embed="rId1"/>
        <a:stretch>
          <a:fillRect/>
        </a:stretch>
      </xdr:blipFill>
      <xdr:spPr>
        <a:xfrm>
          <a:off x="900393" y="152917"/>
          <a:ext cx="480042" cy="597177"/>
        </a:xfrm>
        <a:prstGeom prst="rect">
          <a:avLst/>
        </a:prstGeom>
      </xdr:spPr>
    </xdr:pic>
    <xdr:clientData/>
  </xdr:twoCellAnchor>
  <xdr:twoCellAnchor editAs="oneCell">
    <xdr:from>
      <xdr:col>3</xdr:col>
      <xdr:colOff>195543</xdr:colOff>
      <xdr:row>1</xdr:row>
      <xdr:rowOff>76717</xdr:rowOff>
    </xdr:from>
    <xdr:to>
      <xdr:col>3</xdr:col>
      <xdr:colOff>675585</xdr:colOff>
      <xdr:row>4</xdr:row>
      <xdr:rowOff>130969</xdr:rowOff>
    </xdr:to>
    <xdr:pic>
      <xdr:nvPicPr>
        <xdr:cNvPr id="3" name="Imagen 2">
          <a:extLst>
            <a:ext uri="{FF2B5EF4-FFF2-40B4-BE49-F238E27FC236}">
              <a16:creationId xmlns:a16="http://schemas.microsoft.com/office/drawing/2014/main" id="{2D100F19-F088-4EDD-892D-749552B78C3D}"/>
            </a:ext>
          </a:extLst>
        </xdr:cNvPr>
        <xdr:cNvPicPr>
          <a:picLocks noChangeAspect="1"/>
        </xdr:cNvPicPr>
      </xdr:nvPicPr>
      <xdr:blipFill>
        <a:blip xmlns:r="http://schemas.openxmlformats.org/officeDocument/2006/relationships" r:embed="rId1"/>
        <a:stretch>
          <a:fillRect/>
        </a:stretch>
      </xdr:blipFill>
      <xdr:spPr>
        <a:xfrm>
          <a:off x="1024218" y="152917"/>
          <a:ext cx="480042" cy="5971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127387</xdr:colOff>
      <xdr:row>1</xdr:row>
      <xdr:rowOff>88076</xdr:rowOff>
    </xdr:from>
    <xdr:ext cx="724537" cy="853382"/>
    <xdr:pic>
      <xdr:nvPicPr>
        <xdr:cNvPr id="2" name="Imagen 1">
          <a:extLst>
            <a:ext uri="{FF2B5EF4-FFF2-40B4-BE49-F238E27FC236}">
              <a16:creationId xmlns:a16="http://schemas.microsoft.com/office/drawing/2014/main" id="{DE4C7947-1C43-4829-8255-3EBD2BD88F8F}"/>
            </a:ext>
          </a:extLst>
        </xdr:cNvPr>
        <xdr:cNvPicPr>
          <a:picLocks noChangeAspect="1"/>
        </xdr:cNvPicPr>
      </xdr:nvPicPr>
      <xdr:blipFill>
        <a:blip xmlns:r="http://schemas.openxmlformats.org/officeDocument/2006/relationships" r:embed="rId1"/>
        <a:stretch>
          <a:fillRect/>
        </a:stretch>
      </xdr:blipFill>
      <xdr:spPr>
        <a:xfrm>
          <a:off x="127387" y="278907"/>
          <a:ext cx="724537" cy="85338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10</xdr:col>
      <xdr:colOff>95250</xdr:colOff>
      <xdr:row>1</xdr:row>
      <xdr:rowOff>114301</xdr:rowOff>
    </xdr:from>
    <xdr:to>
      <xdr:col>14</xdr:col>
      <xdr:colOff>333375</xdr:colOff>
      <xdr:row>14</xdr:row>
      <xdr:rowOff>151021</xdr:rowOff>
    </xdr:to>
    <xdr:pic>
      <xdr:nvPicPr>
        <xdr:cNvPr id="2" name="Imagen 1">
          <a:extLst>
            <a:ext uri="{FF2B5EF4-FFF2-40B4-BE49-F238E27FC236}">
              <a16:creationId xmlns:a16="http://schemas.microsoft.com/office/drawing/2014/main" id="{633664C0-70AE-4807-B9ED-906D25D25210}"/>
            </a:ext>
          </a:extLst>
        </xdr:cNvPr>
        <xdr:cNvPicPr>
          <a:picLocks noChangeAspect="1"/>
        </xdr:cNvPicPr>
      </xdr:nvPicPr>
      <xdr:blipFill>
        <a:blip xmlns:r="http://schemas.openxmlformats.org/officeDocument/2006/relationships" r:embed="rId1"/>
        <a:stretch>
          <a:fillRect/>
        </a:stretch>
      </xdr:blipFill>
      <xdr:spPr>
        <a:xfrm>
          <a:off x="8705850" y="304801"/>
          <a:ext cx="3286125" cy="25132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VID\Downloads\Borrador%20Plan%20de%20Acci&#243;n%20Anual%20(PAA)%202020%20-%20IGA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triz%20alineada%20con%20Nuevo%20Mapa%20de%20Procesos%20(Versi&#243;n%20definiti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A_SERVCIUDA"/>
      <sheetName val="Listas"/>
    </sheetNames>
    <sheetDataSet>
      <sheetData sheetId="0">
        <row r="5">
          <cell r="C5" t="str">
            <v>SERVICIO_AL_CIUDADANO_Y_PARTICIPACION</v>
          </cell>
        </row>
      </sheetData>
      <sheetData sheetId="1">
        <row r="2">
          <cell r="F2" t="str">
            <v>SERVICIO_AL_CIUDADANO_Y_PARTICIPACION</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FA4B5-1658-4B0D-AA54-CF4684459FEB}">
  <sheetPr codeName="Hoja2">
    <tabColor theme="3" tint="-0.499984740745262"/>
  </sheetPr>
  <dimension ref="A1:N140"/>
  <sheetViews>
    <sheetView showGridLines="0" tabSelected="1" zoomScale="70" zoomScaleNormal="70" zoomScaleSheetLayoutView="85" workbookViewId="0">
      <selection activeCell="B19" sqref="B19:G26"/>
    </sheetView>
  </sheetViews>
  <sheetFormatPr baseColWidth="10" defaultColWidth="0" defaultRowHeight="0" customHeight="1" zeroHeight="1" x14ac:dyDescent="0.3"/>
  <cols>
    <col min="1" max="1" width="1" customWidth="1"/>
    <col min="2" max="2" width="13.33203125" customWidth="1"/>
    <col min="3" max="3" width="26.109375" customWidth="1"/>
    <col min="4" max="4" width="23.44140625" bestFit="1" customWidth="1"/>
    <col min="5" max="5" width="3.88671875" customWidth="1"/>
    <col min="6" max="6" width="12.5546875" bestFit="1" customWidth="1"/>
    <col min="7" max="7" width="21.5546875" customWidth="1"/>
    <col min="8" max="8" width="12.109375" customWidth="1"/>
    <col min="9" max="10" width="15.6640625" customWidth="1"/>
    <col min="11" max="12" width="11.44140625" customWidth="1"/>
    <col min="13" max="13" width="6.33203125" customWidth="1"/>
    <col min="14" max="14" width="2.88671875" customWidth="1"/>
    <col min="15" max="16384" width="11.44140625" hidden="1"/>
  </cols>
  <sheetData>
    <row r="1" spans="2:13" ht="5.35" customHeight="1" thickBot="1" x14ac:dyDescent="0.35"/>
    <row r="2" spans="2:13" ht="27.1" customHeight="1" x14ac:dyDescent="0.3">
      <c r="B2" s="106"/>
      <c r="C2" s="97" t="s">
        <v>805</v>
      </c>
      <c r="D2" s="98"/>
      <c r="E2" s="98"/>
      <c r="F2" s="98"/>
      <c r="G2" s="98"/>
      <c r="H2" s="98"/>
      <c r="I2" s="98"/>
      <c r="J2" s="98"/>
      <c r="K2" s="98"/>
      <c r="L2" s="98"/>
      <c r="M2" s="99"/>
    </row>
    <row r="3" spans="2:13" ht="15.05" customHeight="1" x14ac:dyDescent="0.3">
      <c r="B3" s="107"/>
      <c r="C3" s="100"/>
      <c r="D3" s="101"/>
      <c r="E3" s="101"/>
      <c r="F3" s="101"/>
      <c r="G3" s="101"/>
      <c r="H3" s="101"/>
      <c r="I3" s="101"/>
      <c r="J3" s="101"/>
      <c r="K3" s="101"/>
      <c r="L3" s="101"/>
      <c r="M3" s="102"/>
    </row>
    <row r="4" spans="2:13" ht="15.05" customHeight="1" x14ac:dyDescent="0.3">
      <c r="B4" s="107"/>
      <c r="C4" s="100"/>
      <c r="D4" s="101"/>
      <c r="E4" s="101"/>
      <c r="F4" s="101"/>
      <c r="G4" s="101"/>
      <c r="H4" s="101"/>
      <c r="I4" s="101"/>
      <c r="J4" s="101"/>
      <c r="K4" s="101"/>
      <c r="L4" s="101"/>
      <c r="M4" s="102"/>
    </row>
    <row r="5" spans="2:13" ht="15.85" customHeight="1" thickBot="1" x14ac:dyDescent="0.35">
      <c r="B5" s="108"/>
      <c r="C5" s="103"/>
      <c r="D5" s="104"/>
      <c r="E5" s="104"/>
      <c r="F5" s="104"/>
      <c r="G5" s="104"/>
      <c r="H5" s="104"/>
      <c r="I5" s="104"/>
      <c r="J5" s="104"/>
      <c r="K5" s="104"/>
      <c r="L5" s="104"/>
      <c r="M5" s="105"/>
    </row>
    <row r="6" spans="2:13" ht="15.65" thickBot="1" x14ac:dyDescent="0.35"/>
    <row r="7" spans="2:13" ht="15.65" thickBot="1" x14ac:dyDescent="0.35">
      <c r="B7" s="93" t="s">
        <v>750</v>
      </c>
      <c r="C7" s="94"/>
      <c r="D7" s="95"/>
    </row>
    <row r="8" spans="2:13" ht="6.75" customHeight="1" x14ac:dyDescent="0.35">
      <c r="B8" s="17"/>
    </row>
    <row r="9" spans="2:13" ht="15.85" customHeight="1" x14ac:dyDescent="0.3">
      <c r="B9" s="96" t="s">
        <v>806</v>
      </c>
      <c r="C9" s="96"/>
      <c r="D9" s="96"/>
      <c r="E9" s="96"/>
      <c r="F9" s="96"/>
      <c r="G9" s="96"/>
      <c r="H9" s="96"/>
      <c r="I9" s="96"/>
      <c r="J9" s="96"/>
      <c r="K9" s="96"/>
      <c r="L9" s="96"/>
      <c r="M9" s="96"/>
    </row>
    <row r="10" spans="2:13" ht="15.85" customHeight="1" x14ac:dyDescent="0.3">
      <c r="B10" s="96"/>
      <c r="C10" s="96"/>
      <c r="D10" s="96"/>
      <c r="E10" s="96"/>
      <c r="F10" s="96"/>
      <c r="G10" s="96"/>
      <c r="H10" s="96"/>
      <c r="I10" s="96"/>
      <c r="J10" s="96"/>
      <c r="K10" s="96"/>
      <c r="L10" s="96"/>
      <c r="M10" s="96"/>
    </row>
    <row r="11" spans="2:13" ht="15.85" customHeight="1" x14ac:dyDescent="0.3">
      <c r="B11" s="96"/>
      <c r="C11" s="96"/>
      <c r="D11" s="96"/>
      <c r="E11" s="96"/>
      <c r="F11" s="96"/>
      <c r="G11" s="96"/>
      <c r="H11" s="96"/>
      <c r="I11" s="96"/>
      <c r="J11" s="96"/>
      <c r="K11" s="96"/>
      <c r="L11" s="96"/>
      <c r="M11" s="96"/>
    </row>
    <row r="12" spans="2:13" ht="15.85" customHeight="1" x14ac:dyDescent="0.3">
      <c r="B12" s="96"/>
      <c r="C12" s="96"/>
      <c r="D12" s="96"/>
      <c r="E12" s="96"/>
      <c r="F12" s="96"/>
      <c r="G12" s="96"/>
      <c r="H12" s="96"/>
      <c r="I12" s="96"/>
      <c r="J12" s="96"/>
      <c r="K12" s="96"/>
      <c r="L12" s="96"/>
      <c r="M12" s="96"/>
    </row>
    <row r="13" spans="2:13" ht="15.85" customHeight="1" x14ac:dyDescent="0.3">
      <c r="B13" s="96"/>
      <c r="C13" s="96"/>
      <c r="D13" s="96"/>
      <c r="E13" s="96"/>
      <c r="F13" s="96"/>
      <c r="G13" s="96"/>
      <c r="H13" s="96"/>
      <c r="I13" s="96"/>
      <c r="J13" s="96"/>
      <c r="K13" s="96"/>
      <c r="L13" s="96"/>
      <c r="M13" s="96"/>
    </row>
    <row r="14" spans="2:13" ht="15.85" customHeight="1" x14ac:dyDescent="0.3">
      <c r="B14" s="96"/>
      <c r="C14" s="96"/>
      <c r="D14" s="96"/>
      <c r="E14" s="96"/>
      <c r="F14" s="96"/>
      <c r="G14" s="96"/>
      <c r="H14" s="96"/>
      <c r="I14" s="96"/>
      <c r="J14" s="96"/>
      <c r="K14" s="96"/>
      <c r="L14" s="96"/>
      <c r="M14" s="96"/>
    </row>
    <row r="15" spans="2:13" ht="15.85" customHeight="1" x14ac:dyDescent="0.3">
      <c r="B15" s="96" t="s">
        <v>932</v>
      </c>
      <c r="C15" s="96"/>
      <c r="D15" s="96"/>
      <c r="E15" s="96"/>
      <c r="F15" s="96"/>
      <c r="G15" s="96"/>
      <c r="H15" s="96"/>
      <c r="I15" s="96"/>
      <c r="J15" s="96"/>
      <c r="K15" s="96"/>
      <c r="L15" s="96"/>
      <c r="M15" s="96"/>
    </row>
    <row r="16" spans="2:13" ht="15.85" customHeight="1" x14ac:dyDescent="0.3">
      <c r="B16" s="96"/>
      <c r="C16" s="96"/>
      <c r="D16" s="96"/>
      <c r="E16" s="96"/>
      <c r="F16" s="96"/>
      <c r="G16" s="96"/>
      <c r="H16" s="96"/>
      <c r="I16" s="96"/>
      <c r="J16" s="96"/>
      <c r="K16" s="96"/>
      <c r="L16" s="96"/>
      <c r="M16" s="96"/>
    </row>
    <row r="17" spans="2:13" ht="15.85" customHeight="1" x14ac:dyDescent="0.3">
      <c r="B17" s="96"/>
      <c r="C17" s="96"/>
      <c r="D17" s="96"/>
      <c r="E17" s="96"/>
      <c r="F17" s="96"/>
      <c r="G17" s="96"/>
      <c r="H17" s="96"/>
      <c r="I17" s="96"/>
      <c r="J17" s="96"/>
      <c r="K17" s="96"/>
      <c r="L17" s="96"/>
      <c r="M17" s="96"/>
    </row>
    <row r="18" spans="2:13" ht="15.85" customHeight="1" x14ac:dyDescent="0.3">
      <c r="B18" s="96"/>
      <c r="C18" s="96"/>
      <c r="D18" s="96"/>
      <c r="E18" s="96"/>
      <c r="F18" s="96"/>
      <c r="G18" s="96"/>
      <c r="H18" s="96"/>
      <c r="I18" s="96"/>
      <c r="J18" s="96"/>
      <c r="K18" s="96"/>
      <c r="L18" s="96"/>
      <c r="M18" s="96"/>
    </row>
    <row r="19" spans="2:13" ht="15.85" customHeight="1" x14ac:dyDescent="0.3">
      <c r="B19" s="109" t="s">
        <v>807</v>
      </c>
      <c r="C19" s="109"/>
      <c r="D19" s="109"/>
      <c r="E19" s="109"/>
      <c r="F19" s="109"/>
      <c r="G19" s="109"/>
      <c r="H19" s="57"/>
      <c r="I19" s="57"/>
      <c r="J19" s="57"/>
      <c r="K19" s="57"/>
      <c r="L19" s="57"/>
      <c r="M19" s="57"/>
    </row>
    <row r="20" spans="2:13" ht="15.85" customHeight="1" x14ac:dyDescent="0.3">
      <c r="B20" s="109"/>
      <c r="C20" s="109"/>
      <c r="D20" s="109"/>
      <c r="E20" s="109"/>
      <c r="F20" s="109"/>
      <c r="G20" s="109"/>
      <c r="H20" s="57"/>
      <c r="I20" s="57"/>
      <c r="J20" s="57"/>
      <c r="K20" s="57"/>
      <c r="L20" s="57"/>
      <c r="M20" s="57"/>
    </row>
    <row r="21" spans="2:13" ht="15.85" customHeight="1" x14ac:dyDescent="0.3">
      <c r="B21" s="109"/>
      <c r="C21" s="109"/>
      <c r="D21" s="109"/>
      <c r="E21" s="109"/>
      <c r="F21" s="109"/>
      <c r="G21" s="109"/>
      <c r="H21" s="57"/>
      <c r="I21" s="57"/>
      <c r="J21" s="57"/>
      <c r="K21" s="57"/>
      <c r="L21" s="57"/>
      <c r="M21" s="57"/>
    </row>
    <row r="22" spans="2:13" ht="15.85" customHeight="1" x14ac:dyDescent="0.3">
      <c r="B22" s="109"/>
      <c r="C22" s="109"/>
      <c r="D22" s="109"/>
      <c r="E22" s="109"/>
      <c r="F22" s="109"/>
      <c r="G22" s="109"/>
      <c r="H22" s="57"/>
      <c r="I22" s="57"/>
      <c r="J22" s="57"/>
      <c r="K22" s="57"/>
      <c r="L22" s="57"/>
      <c r="M22" s="57"/>
    </row>
    <row r="23" spans="2:13" ht="15.85" customHeight="1" x14ac:dyDescent="0.3">
      <c r="B23" s="109"/>
      <c r="C23" s="109"/>
      <c r="D23" s="109"/>
      <c r="E23" s="109"/>
      <c r="F23" s="109"/>
      <c r="G23" s="109"/>
      <c r="H23" s="57"/>
      <c r="I23" s="57"/>
      <c r="J23" s="57"/>
      <c r="K23" s="57"/>
      <c r="L23" s="57"/>
      <c r="M23" s="57"/>
    </row>
    <row r="24" spans="2:13" ht="15.85" customHeight="1" x14ac:dyDescent="0.3">
      <c r="B24" s="109"/>
      <c r="C24" s="109"/>
      <c r="D24" s="109"/>
      <c r="E24" s="109"/>
      <c r="F24" s="109"/>
      <c r="G24" s="109"/>
      <c r="H24" s="57"/>
      <c r="I24" s="57"/>
      <c r="J24" s="57"/>
      <c r="K24" s="57"/>
      <c r="L24" s="57"/>
      <c r="M24" s="57"/>
    </row>
    <row r="25" spans="2:13" ht="15.85" customHeight="1" x14ac:dyDescent="0.3">
      <c r="B25" s="109"/>
      <c r="C25" s="109"/>
      <c r="D25" s="109"/>
      <c r="E25" s="109"/>
      <c r="F25" s="109"/>
      <c r="G25" s="109"/>
      <c r="H25" s="57"/>
      <c r="I25" s="57"/>
      <c r="J25" s="57"/>
      <c r="K25" s="57"/>
      <c r="L25" s="57"/>
      <c r="M25" s="57"/>
    </row>
    <row r="26" spans="2:13" ht="15.85" customHeight="1" x14ac:dyDescent="0.3">
      <c r="B26" s="109"/>
      <c r="C26" s="109"/>
      <c r="D26" s="109"/>
      <c r="E26" s="109"/>
      <c r="F26" s="109"/>
      <c r="G26" s="109"/>
    </row>
    <row r="27" spans="2:13" ht="15.85" customHeight="1" thickBot="1" x14ac:dyDescent="0.4">
      <c r="B27" s="17"/>
    </row>
    <row r="28" spans="2:13" ht="15.65" thickBot="1" x14ac:dyDescent="0.35">
      <c r="B28" s="93" t="s">
        <v>746</v>
      </c>
      <c r="C28" s="94"/>
      <c r="D28" s="95"/>
    </row>
    <row r="29" spans="2:13" ht="9.1" customHeight="1" x14ac:dyDescent="0.35">
      <c r="B29" s="59"/>
      <c r="C29" s="15"/>
      <c r="D29" s="15"/>
      <c r="E29" s="15"/>
      <c r="F29" s="15"/>
      <c r="G29" s="15"/>
      <c r="H29" s="15"/>
      <c r="I29" s="15"/>
    </row>
    <row r="30" spans="2:13" ht="18.2" x14ac:dyDescent="0.3">
      <c r="B30" s="60" t="s">
        <v>808</v>
      </c>
      <c r="C30" s="60"/>
      <c r="D30" s="60"/>
      <c r="E30" s="60"/>
      <c r="F30" s="60"/>
      <c r="G30" s="60"/>
      <c r="H30" s="15"/>
      <c r="I30" s="15"/>
    </row>
    <row r="31" spans="2:13" ht="18.2" x14ac:dyDescent="0.3">
      <c r="B31" s="60"/>
      <c r="C31" s="60"/>
      <c r="D31" s="60"/>
      <c r="E31" s="60"/>
      <c r="F31" s="60"/>
      <c r="G31" s="60"/>
      <c r="H31" s="15"/>
      <c r="I31" s="15"/>
    </row>
    <row r="32" spans="2:13" ht="15.05" customHeight="1" x14ac:dyDescent="0.3">
      <c r="B32" s="58"/>
      <c r="C32" s="58"/>
      <c r="D32" s="58"/>
      <c r="E32" s="58"/>
      <c r="F32" s="58"/>
      <c r="G32" s="58"/>
    </row>
    <row r="33" spans="2:7" ht="15.05" customHeight="1" x14ac:dyDescent="0.3">
      <c r="B33" s="58"/>
      <c r="C33" s="58"/>
      <c r="D33" s="58"/>
      <c r="E33" s="58"/>
      <c r="F33" s="58"/>
      <c r="G33" s="58"/>
    </row>
    <row r="34" spans="2:7" ht="15.05" customHeight="1" x14ac:dyDescent="0.3">
      <c r="B34" s="58"/>
      <c r="C34" s="58"/>
      <c r="D34" s="58"/>
      <c r="E34" s="58"/>
      <c r="F34" s="58"/>
      <c r="G34" s="58"/>
    </row>
    <row r="35" spans="2:7" ht="15.05" customHeight="1" x14ac:dyDescent="0.3">
      <c r="B35" s="58"/>
      <c r="C35" s="58"/>
      <c r="D35" s="58"/>
      <c r="E35" s="58"/>
      <c r="F35" s="58"/>
      <c r="G35" s="58"/>
    </row>
    <row r="36" spans="2:7" ht="15.05" customHeight="1" x14ac:dyDescent="0.3">
      <c r="B36" s="58"/>
      <c r="C36" s="58"/>
      <c r="D36" s="58"/>
      <c r="E36" s="58"/>
      <c r="F36" s="58"/>
      <c r="G36" s="58"/>
    </row>
    <row r="37" spans="2:7" ht="15.05" customHeight="1" x14ac:dyDescent="0.3">
      <c r="B37" s="58"/>
      <c r="C37" s="58"/>
      <c r="D37" s="58"/>
      <c r="E37" s="58"/>
      <c r="F37" s="58"/>
      <c r="G37" s="58"/>
    </row>
    <row r="38" spans="2:7" ht="15.05" customHeight="1" x14ac:dyDescent="0.3">
      <c r="B38" s="58"/>
      <c r="C38" s="58"/>
      <c r="D38" s="58"/>
      <c r="E38" s="58"/>
      <c r="F38" s="58"/>
      <c r="G38" s="58"/>
    </row>
    <row r="39" spans="2:7" ht="15.05" customHeight="1" x14ac:dyDescent="0.3">
      <c r="B39" s="58"/>
      <c r="C39" s="58"/>
      <c r="D39" s="58"/>
      <c r="E39" s="58"/>
      <c r="F39" s="58"/>
      <c r="G39" s="58"/>
    </row>
    <row r="40" spans="2:7" ht="15.05" customHeight="1" x14ac:dyDescent="0.3">
      <c r="B40" s="58"/>
      <c r="C40" s="58"/>
      <c r="D40" s="58"/>
      <c r="E40" s="58"/>
      <c r="F40" s="58"/>
      <c r="G40" s="58"/>
    </row>
    <row r="41" spans="2:7" ht="15.05" customHeight="1" x14ac:dyDescent="0.3">
      <c r="B41" s="58"/>
      <c r="C41" s="58"/>
      <c r="D41" s="58"/>
      <c r="E41" s="58"/>
      <c r="F41" s="58"/>
      <c r="G41" s="58"/>
    </row>
    <row r="42" spans="2:7" ht="15.05" customHeight="1" x14ac:dyDescent="0.3">
      <c r="B42" s="58"/>
      <c r="C42" s="58"/>
      <c r="D42" s="58"/>
      <c r="E42" s="58"/>
      <c r="F42" s="58"/>
      <c r="G42" s="58"/>
    </row>
    <row r="43" spans="2:7" ht="15.05" customHeight="1" x14ac:dyDescent="0.3">
      <c r="B43" s="58"/>
      <c r="C43" s="58"/>
      <c r="D43" s="58"/>
      <c r="E43" s="58"/>
      <c r="F43" s="58"/>
      <c r="G43" s="58"/>
    </row>
    <row r="44" spans="2:7" ht="15.05" customHeight="1" x14ac:dyDescent="0.3">
      <c r="B44" s="58"/>
      <c r="C44" s="58"/>
      <c r="D44" s="58"/>
      <c r="E44" s="58"/>
      <c r="F44" s="58"/>
      <c r="G44" s="58"/>
    </row>
    <row r="45" spans="2:7" ht="15.05" customHeight="1" x14ac:dyDescent="0.3">
      <c r="B45" s="58"/>
      <c r="C45" s="58"/>
      <c r="D45" s="58"/>
      <c r="E45" s="58"/>
      <c r="F45" s="58"/>
      <c r="G45" s="58"/>
    </row>
    <row r="46" spans="2:7" ht="15.05" customHeight="1" x14ac:dyDescent="0.3">
      <c r="B46" s="58"/>
      <c r="C46" s="58"/>
      <c r="D46" s="58"/>
      <c r="E46" s="58"/>
      <c r="F46" s="58"/>
      <c r="G46" s="58"/>
    </row>
    <row r="47" spans="2:7" ht="15.05" customHeight="1" x14ac:dyDescent="0.3">
      <c r="B47" s="58"/>
      <c r="C47" s="58"/>
      <c r="D47" s="58"/>
      <c r="E47" s="58"/>
      <c r="F47" s="58"/>
      <c r="G47" s="58"/>
    </row>
    <row r="48" spans="2:7" ht="15.05" customHeight="1" x14ac:dyDescent="0.3">
      <c r="B48" s="58"/>
      <c r="C48" s="58"/>
      <c r="D48" s="58"/>
      <c r="E48" s="58"/>
      <c r="F48" s="58"/>
      <c r="G48" s="58"/>
    </row>
    <row r="49" spans="2:7" ht="15.05" customHeight="1" x14ac:dyDescent="0.3">
      <c r="B49" s="58"/>
      <c r="C49" s="58"/>
      <c r="D49" s="58"/>
      <c r="E49" s="58"/>
      <c r="F49" s="58"/>
      <c r="G49" s="58"/>
    </row>
    <row r="50" spans="2:7" ht="15.05" customHeight="1" x14ac:dyDescent="0.3">
      <c r="B50" s="58"/>
      <c r="C50" s="58"/>
      <c r="D50" s="58"/>
      <c r="E50" s="58"/>
      <c r="F50" s="58"/>
      <c r="G50" s="58"/>
    </row>
    <row r="51" spans="2:7" ht="15.05" customHeight="1" x14ac:dyDescent="0.3">
      <c r="B51" s="58"/>
      <c r="C51" s="58"/>
      <c r="D51" s="58"/>
      <c r="E51" s="58"/>
      <c r="F51" s="58"/>
      <c r="G51" s="58"/>
    </row>
    <row r="52" spans="2:7" ht="15.05" customHeight="1" x14ac:dyDescent="0.3">
      <c r="B52" s="58"/>
      <c r="C52" s="58"/>
      <c r="D52" s="58"/>
      <c r="E52" s="58"/>
      <c r="F52" s="58"/>
      <c r="G52" s="58"/>
    </row>
    <row r="53" spans="2:7" ht="15.05" customHeight="1" x14ac:dyDescent="0.3">
      <c r="B53" s="58"/>
      <c r="C53" s="58"/>
      <c r="D53" s="58"/>
      <c r="E53" s="58"/>
      <c r="F53" s="58"/>
      <c r="G53" s="58"/>
    </row>
    <row r="54" spans="2:7" ht="15.05" customHeight="1" x14ac:dyDescent="0.3">
      <c r="B54" s="58"/>
      <c r="C54" s="58"/>
      <c r="D54" s="58"/>
      <c r="E54" s="58"/>
      <c r="F54" s="58"/>
      <c r="G54" s="58"/>
    </row>
    <row r="55" spans="2:7" ht="15.05" customHeight="1" x14ac:dyDescent="0.3">
      <c r="B55" s="58"/>
      <c r="C55" s="58"/>
      <c r="D55" s="58"/>
      <c r="E55" s="58"/>
      <c r="F55" s="58"/>
      <c r="G55" s="58"/>
    </row>
    <row r="56" spans="2:7" ht="15.05" customHeight="1" x14ac:dyDescent="0.3">
      <c r="B56" s="58"/>
      <c r="C56" s="58"/>
      <c r="D56" s="58"/>
      <c r="E56" s="58"/>
      <c r="F56" s="58"/>
      <c r="G56" s="58"/>
    </row>
    <row r="57" spans="2:7" ht="15.05" customHeight="1" x14ac:dyDescent="0.3">
      <c r="B57" s="58"/>
      <c r="C57" s="58"/>
      <c r="D57" s="58"/>
      <c r="E57" s="58"/>
      <c r="F57" s="58"/>
      <c r="G57" s="58"/>
    </row>
    <row r="58" spans="2:7" ht="15.05" customHeight="1" x14ac:dyDescent="0.3">
      <c r="B58" s="58"/>
      <c r="C58" s="58"/>
      <c r="D58" s="58"/>
      <c r="E58" s="58"/>
      <c r="F58" s="58"/>
      <c r="G58" s="58"/>
    </row>
    <row r="59" spans="2:7" ht="15.05" customHeight="1" x14ac:dyDescent="0.3">
      <c r="B59" s="58"/>
      <c r="C59" s="58"/>
      <c r="D59" s="58"/>
      <c r="E59" s="58"/>
      <c r="F59" s="58"/>
      <c r="G59" s="58"/>
    </row>
    <row r="60" spans="2:7" ht="15.05" customHeight="1" x14ac:dyDescent="0.3">
      <c r="B60" s="58"/>
      <c r="C60" s="58"/>
      <c r="D60" s="58"/>
      <c r="E60" s="58"/>
      <c r="F60" s="58"/>
      <c r="G60" s="58"/>
    </row>
    <row r="61" spans="2:7" ht="15.05" customHeight="1" x14ac:dyDescent="0.3">
      <c r="B61" s="58"/>
      <c r="C61" s="58"/>
      <c r="D61" s="58"/>
      <c r="E61" s="58"/>
      <c r="F61" s="58"/>
      <c r="G61" s="58"/>
    </row>
    <row r="62" spans="2:7" ht="15.05" customHeight="1" x14ac:dyDescent="0.3">
      <c r="B62" s="58"/>
      <c r="C62" s="58"/>
      <c r="D62" s="58"/>
      <c r="E62" s="58"/>
      <c r="F62" s="58"/>
      <c r="G62" s="58"/>
    </row>
    <row r="63" spans="2:7" ht="15.05" customHeight="1" x14ac:dyDescent="0.3">
      <c r="B63" s="58"/>
      <c r="C63" s="58"/>
      <c r="D63" s="58"/>
      <c r="E63" s="58"/>
      <c r="F63" s="58"/>
      <c r="G63" s="58"/>
    </row>
    <row r="64" spans="2:7" ht="15.05" customHeight="1" x14ac:dyDescent="0.3">
      <c r="B64" s="58"/>
      <c r="C64" s="58"/>
      <c r="D64" s="58"/>
      <c r="E64" s="58"/>
      <c r="F64" s="58"/>
      <c r="G64" s="58"/>
    </row>
    <row r="65" spans="2:7" ht="15.05" customHeight="1" x14ac:dyDescent="0.3">
      <c r="B65" s="58"/>
      <c r="C65" s="58"/>
      <c r="D65" s="58"/>
      <c r="E65" s="58"/>
      <c r="F65" s="58"/>
      <c r="G65" s="58"/>
    </row>
    <row r="66" spans="2:7" ht="15.05" customHeight="1" x14ac:dyDescent="0.3">
      <c r="B66" s="58"/>
      <c r="C66" s="58"/>
      <c r="D66" s="58"/>
      <c r="E66" s="58"/>
      <c r="F66" s="58"/>
      <c r="G66" s="58"/>
    </row>
    <row r="67" spans="2:7" ht="15.05" customHeight="1" x14ac:dyDescent="0.3">
      <c r="B67" s="58"/>
      <c r="C67" s="58"/>
      <c r="D67" s="58"/>
      <c r="E67" s="58"/>
      <c r="F67" s="58"/>
      <c r="G67" s="58"/>
    </row>
    <row r="68" spans="2:7" ht="15.05" customHeight="1" x14ac:dyDescent="0.3">
      <c r="B68" s="58"/>
      <c r="C68" s="58"/>
      <c r="D68" s="58"/>
      <c r="E68" s="58"/>
      <c r="F68" s="58"/>
      <c r="G68" s="58"/>
    </row>
    <row r="69" spans="2:7" ht="15.05" customHeight="1" x14ac:dyDescent="0.3">
      <c r="B69" s="58"/>
      <c r="C69" s="58"/>
      <c r="D69" s="58"/>
      <c r="E69" s="58"/>
      <c r="F69" s="58"/>
      <c r="G69" s="58"/>
    </row>
    <row r="70" spans="2:7" ht="15.05" customHeight="1" x14ac:dyDescent="0.3">
      <c r="B70" s="58"/>
      <c r="C70" s="58"/>
      <c r="D70" s="58"/>
      <c r="E70" s="58"/>
      <c r="F70" s="58"/>
      <c r="G70" s="58"/>
    </row>
    <row r="71" spans="2:7" ht="15.05" customHeight="1" x14ac:dyDescent="0.3">
      <c r="B71" s="58"/>
      <c r="C71" s="58"/>
      <c r="D71" s="58"/>
      <c r="E71" s="58"/>
      <c r="F71" s="58"/>
      <c r="G71" s="58"/>
    </row>
    <row r="72" spans="2:7" ht="15.05" customHeight="1" x14ac:dyDescent="0.3">
      <c r="B72" s="58"/>
      <c r="C72" s="58"/>
      <c r="D72" s="58"/>
      <c r="E72" s="58"/>
      <c r="F72" s="58"/>
      <c r="G72" s="58"/>
    </row>
    <row r="73" spans="2:7" ht="15.05" customHeight="1" x14ac:dyDescent="0.3">
      <c r="B73" s="58"/>
      <c r="C73" s="58"/>
      <c r="D73" s="58"/>
      <c r="E73" s="58"/>
      <c r="F73" s="58"/>
      <c r="G73" s="58"/>
    </row>
    <row r="74" spans="2:7" ht="15.05" customHeight="1" x14ac:dyDescent="0.3">
      <c r="B74" s="58"/>
      <c r="C74" s="58"/>
      <c r="D74" s="58"/>
      <c r="E74" s="58"/>
      <c r="F74" s="58"/>
      <c r="G74" s="58"/>
    </row>
    <row r="75" spans="2:7" ht="15.05" customHeight="1" x14ac:dyDescent="0.3">
      <c r="B75" s="58"/>
      <c r="C75" s="58"/>
      <c r="D75" s="58"/>
      <c r="E75" s="58"/>
      <c r="F75" s="58"/>
      <c r="G75" s="58"/>
    </row>
    <row r="76" spans="2:7" ht="15.05" customHeight="1" x14ac:dyDescent="0.3">
      <c r="B76" s="58"/>
      <c r="C76" s="58"/>
      <c r="D76" s="58"/>
      <c r="E76" s="58"/>
      <c r="F76" s="58"/>
      <c r="G76" s="58"/>
    </row>
    <row r="77" spans="2:7" ht="15.05" customHeight="1" x14ac:dyDescent="0.3">
      <c r="B77" s="58"/>
      <c r="C77" s="58"/>
      <c r="D77" s="58"/>
      <c r="E77" s="58"/>
      <c r="F77" s="58"/>
      <c r="G77" s="58"/>
    </row>
    <row r="78" spans="2:7" ht="15.05" customHeight="1" x14ac:dyDescent="0.3">
      <c r="B78" s="58"/>
      <c r="C78" s="58"/>
      <c r="D78" s="58"/>
      <c r="E78" s="58"/>
      <c r="F78" s="58"/>
      <c r="G78" s="58"/>
    </row>
    <row r="79" spans="2:7" ht="15.05" customHeight="1" x14ac:dyDescent="0.3">
      <c r="B79" s="58"/>
      <c r="C79" s="58"/>
      <c r="D79" s="58"/>
      <c r="E79" s="58"/>
      <c r="F79" s="58"/>
      <c r="G79" s="58"/>
    </row>
    <row r="80" spans="2:7" ht="15.05" customHeight="1" x14ac:dyDescent="0.3">
      <c r="B80" s="58"/>
      <c r="C80" s="58"/>
      <c r="D80" s="58"/>
      <c r="E80" s="58"/>
      <c r="F80" s="58"/>
      <c r="G80" s="58"/>
    </row>
    <row r="81" spans="2:13" ht="15.05" x14ac:dyDescent="0.3"/>
    <row r="82" spans="2:13" ht="15.05" x14ac:dyDescent="0.3"/>
    <row r="83" spans="2:13" ht="15.05" x14ac:dyDescent="0.3"/>
    <row r="84" spans="2:13" ht="15.05" x14ac:dyDescent="0.3"/>
    <row r="85" spans="2:13" s="15" customFormat="1" ht="15.65" thickBot="1" x14ac:dyDescent="0.35"/>
    <row r="86" spans="2:13" ht="15.65" thickBot="1" x14ac:dyDescent="0.35">
      <c r="B86" s="93" t="s">
        <v>794</v>
      </c>
      <c r="C86" s="94"/>
      <c r="D86" s="95"/>
    </row>
    <row r="87" spans="2:13" ht="9.1" customHeight="1" x14ac:dyDescent="0.35">
      <c r="B87" s="59"/>
      <c r="C87" s="15"/>
      <c r="D87" s="15"/>
      <c r="E87" s="15"/>
      <c r="F87" s="15"/>
      <c r="G87" s="15"/>
      <c r="H87" s="15"/>
      <c r="I87" s="15"/>
    </row>
    <row r="88" spans="2:13" ht="15.85" customHeight="1" x14ac:dyDescent="0.3">
      <c r="B88" s="96" t="s">
        <v>795</v>
      </c>
      <c r="C88" s="96"/>
      <c r="D88" s="96"/>
      <c r="E88" s="96"/>
      <c r="F88" s="96"/>
      <c r="G88" s="96"/>
      <c r="H88" s="96"/>
      <c r="I88" s="96"/>
      <c r="J88" s="96"/>
      <c r="K88" s="96"/>
      <c r="L88" s="96"/>
      <c r="M88" s="96"/>
    </row>
    <row r="89" spans="2:13" ht="15.85" customHeight="1" x14ac:dyDescent="0.3">
      <c r="B89" s="96"/>
      <c r="C89" s="96"/>
      <c r="D89" s="96"/>
      <c r="E89" s="96"/>
      <c r="F89" s="96"/>
      <c r="G89" s="96"/>
      <c r="H89" s="96"/>
      <c r="I89" s="96"/>
      <c r="J89" s="96"/>
      <c r="K89" s="96"/>
      <c r="L89" s="96"/>
      <c r="M89" s="96"/>
    </row>
    <row r="90" spans="2:13" ht="15.85" customHeight="1" x14ac:dyDescent="0.3">
      <c r="B90" s="96"/>
      <c r="C90" s="96"/>
      <c r="D90" s="96"/>
      <c r="E90" s="96"/>
      <c r="F90" s="96"/>
      <c r="G90" s="96"/>
      <c r="H90" s="96"/>
      <c r="I90" s="96"/>
      <c r="J90" s="96"/>
      <c r="K90" s="96"/>
      <c r="L90" s="96"/>
      <c r="M90" s="96"/>
    </row>
    <row r="91" spans="2:13" ht="15.85" customHeight="1" x14ac:dyDescent="0.3">
      <c r="B91" s="96"/>
      <c r="C91" s="96"/>
      <c r="D91" s="96"/>
      <c r="E91" s="96"/>
      <c r="F91" s="96"/>
      <c r="G91" s="96"/>
      <c r="H91" s="96"/>
      <c r="I91" s="96"/>
      <c r="J91" s="96"/>
      <c r="K91" s="96"/>
      <c r="L91" s="96"/>
      <c r="M91" s="96"/>
    </row>
    <row r="92" spans="2:13" ht="0" hidden="1" customHeight="1" x14ac:dyDescent="0.3"/>
    <row r="93" spans="2:13" ht="0" hidden="1" customHeight="1" x14ac:dyDescent="0.3"/>
    <row r="94" spans="2:13" ht="0" hidden="1" customHeight="1" x14ac:dyDescent="0.3"/>
    <row r="95" spans="2:13" ht="0" hidden="1" customHeight="1" x14ac:dyDescent="0.3"/>
    <row r="96" spans="2:13" ht="0" hidden="1" customHeight="1" x14ac:dyDescent="0.3"/>
    <row r="97" ht="0" hidden="1" customHeight="1" x14ac:dyDescent="0.3"/>
    <row r="98" ht="0" hidden="1" customHeight="1" x14ac:dyDescent="0.3"/>
    <row r="99" ht="0" hidden="1" customHeight="1" x14ac:dyDescent="0.3"/>
    <row r="100" ht="0" hidden="1" customHeight="1" x14ac:dyDescent="0.3"/>
    <row r="101" ht="0" hidden="1" customHeight="1" x14ac:dyDescent="0.3"/>
    <row r="102" ht="0" hidden="1" customHeight="1" x14ac:dyDescent="0.3"/>
    <row r="103" ht="0" hidden="1" customHeight="1" x14ac:dyDescent="0.3"/>
    <row r="104" ht="0" hidden="1" customHeight="1" x14ac:dyDescent="0.3"/>
    <row r="105" ht="0" hidden="1" customHeight="1" x14ac:dyDescent="0.3"/>
    <row r="106" ht="0" hidden="1" customHeight="1" x14ac:dyDescent="0.3"/>
    <row r="107" ht="0" hidden="1" customHeight="1" x14ac:dyDescent="0.3"/>
    <row r="108" ht="0" hidden="1" customHeight="1" x14ac:dyDescent="0.3"/>
    <row r="109" ht="0" hidden="1" customHeight="1" x14ac:dyDescent="0.3"/>
    <row r="110" ht="0" hidden="1" customHeight="1" x14ac:dyDescent="0.3"/>
    <row r="111" ht="0" hidden="1" customHeight="1" x14ac:dyDescent="0.3"/>
    <row r="112" ht="0" hidden="1" customHeight="1" x14ac:dyDescent="0.3"/>
    <row r="113" ht="0" hidden="1" customHeight="1" x14ac:dyDescent="0.3"/>
    <row r="114" ht="0" hidden="1" customHeight="1" x14ac:dyDescent="0.3"/>
    <row r="115" ht="0" hidden="1" customHeight="1" x14ac:dyDescent="0.3"/>
    <row r="116" ht="0" hidden="1" customHeight="1" x14ac:dyDescent="0.3"/>
    <row r="117" ht="0" hidden="1" customHeight="1" x14ac:dyDescent="0.3"/>
    <row r="118" ht="0" hidden="1" customHeight="1" x14ac:dyDescent="0.3"/>
    <row r="119" ht="0" hidden="1" customHeight="1" x14ac:dyDescent="0.3"/>
    <row r="120" ht="0" hidden="1" customHeight="1" x14ac:dyDescent="0.3"/>
    <row r="121" ht="0" hidden="1" customHeight="1" x14ac:dyDescent="0.3"/>
    <row r="122" ht="0" hidden="1" customHeight="1" x14ac:dyDescent="0.3"/>
    <row r="123" ht="0" hidden="1" customHeight="1" x14ac:dyDescent="0.3"/>
    <row r="124" ht="0" hidden="1" customHeight="1" x14ac:dyDescent="0.3"/>
    <row r="125" ht="0" hidden="1" customHeight="1" x14ac:dyDescent="0.3"/>
    <row r="126" ht="0" hidden="1" customHeight="1" x14ac:dyDescent="0.3"/>
    <row r="127" ht="0" hidden="1" customHeight="1" x14ac:dyDescent="0.3"/>
    <row r="128" ht="0" hidden="1" customHeight="1" x14ac:dyDescent="0.3"/>
    <row r="129" ht="0" hidden="1" customHeight="1" x14ac:dyDescent="0.3"/>
    <row r="130" ht="0" hidden="1" customHeight="1" x14ac:dyDescent="0.3"/>
    <row r="131" ht="0" hidden="1" customHeight="1" x14ac:dyDescent="0.3"/>
    <row r="132" ht="0" hidden="1" customHeight="1" x14ac:dyDescent="0.3"/>
    <row r="133" ht="0" hidden="1" customHeight="1" x14ac:dyDescent="0.3"/>
    <row r="134" ht="0" hidden="1" customHeight="1" x14ac:dyDescent="0.3"/>
    <row r="135" ht="0" hidden="1" customHeight="1" x14ac:dyDescent="0.3"/>
    <row r="136" ht="0" hidden="1" customHeight="1" x14ac:dyDescent="0.3"/>
    <row r="137" ht="0" hidden="1" customHeight="1" x14ac:dyDescent="0.3"/>
    <row r="138" ht="0" hidden="1" customHeight="1" x14ac:dyDescent="0.3"/>
    <row r="139" ht="0" hidden="1" customHeight="1" x14ac:dyDescent="0.3"/>
    <row r="140" ht="0" hidden="1" customHeight="1" x14ac:dyDescent="0.3"/>
  </sheetData>
  <sheetProtection formatCells="0" formatColumns="0" formatRows="0" insertColumns="0" insertRows="0" insertHyperlinks="0" deleteColumns="0" deleteRows="0" selectLockedCells="1" sort="0" autoFilter="0" pivotTables="0" selectUnlockedCells="1"/>
  <mergeCells count="9">
    <mergeCell ref="B86:D86"/>
    <mergeCell ref="B88:M91"/>
    <mergeCell ref="C2:M5"/>
    <mergeCell ref="B2:B5"/>
    <mergeCell ref="B28:D28"/>
    <mergeCell ref="B7:D7"/>
    <mergeCell ref="B9:M14"/>
    <mergeCell ref="B15:M18"/>
    <mergeCell ref="B19:G26"/>
  </mergeCells>
  <pageMargins left="0.25" right="0.25" top="0.75" bottom="0.75" header="0.3" footer="0.3"/>
  <pageSetup scale="57"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9727E-958F-40A0-B15F-F4E74B2C365F}">
  <sheetPr>
    <tabColor rgb="FFFF9900"/>
  </sheetPr>
  <dimension ref="A1:EJ174"/>
  <sheetViews>
    <sheetView showGridLines="0" zoomScale="70" zoomScaleNormal="70" zoomScaleSheetLayoutView="80" workbookViewId="0">
      <selection activeCell="A2" sqref="A2"/>
    </sheetView>
  </sheetViews>
  <sheetFormatPr baseColWidth="10" defaultColWidth="11.44140625" defaultRowHeight="14.4" x14ac:dyDescent="0.25"/>
  <cols>
    <col min="1" max="1" width="5.44140625" style="32" bestFit="1" customWidth="1"/>
    <col min="2" max="2" width="11.5546875" style="2" customWidth="1"/>
    <col min="3" max="3" width="20.109375" style="19" hidden="1" customWidth="1"/>
    <col min="4" max="4" width="20.44140625" style="1" customWidth="1"/>
    <col min="5" max="5" width="14.21875" style="1" customWidth="1"/>
    <col min="6" max="6" width="15.88671875" style="1" customWidth="1"/>
    <col min="7" max="7" width="15" style="32" customWidth="1"/>
    <col min="8" max="9" width="14.44140625" style="32" customWidth="1"/>
    <col min="10" max="10" width="15.5546875" style="32" customWidth="1"/>
    <col min="11" max="11" width="37.88671875" style="32" customWidth="1"/>
    <col min="12" max="12" width="33.109375" style="32" customWidth="1"/>
    <col min="13" max="13" width="36.33203125" style="32" customWidth="1"/>
    <col min="14" max="15" width="6" style="32" customWidth="1"/>
    <col min="16" max="16" width="9.5546875" style="32" hidden="1" customWidth="1"/>
    <col min="17" max="18" width="15.5546875" style="33" customWidth="1"/>
    <col min="19" max="19" width="18.44140625" style="32" customWidth="1"/>
    <col min="20" max="21" width="8" style="32" customWidth="1"/>
    <col min="22" max="22" width="9.5546875" style="32" hidden="1" customWidth="1"/>
    <col min="23" max="23" width="15.5546875" style="33" customWidth="1"/>
    <col min="24" max="24" width="16.6640625" style="33" customWidth="1"/>
    <col min="25" max="26" width="28.109375" style="32" customWidth="1"/>
    <col min="27" max="27" width="82.109375" style="32" customWidth="1"/>
    <col min="28" max="28" width="21.33203125" style="1" customWidth="1"/>
    <col min="29" max="29" width="16.109375" style="32" customWidth="1"/>
    <col min="30" max="30" width="35" style="32" customWidth="1"/>
    <col min="31" max="31" width="21.109375" style="32" hidden="1" customWidth="1"/>
    <col min="32" max="32" width="10.109375" style="32" customWidth="1"/>
    <col min="33" max="36" width="10.6640625" style="32" customWidth="1"/>
    <col min="37" max="37" width="21.109375" style="32" hidden="1" customWidth="1"/>
    <col min="38" max="43" width="16.109375" style="32" hidden="1" customWidth="1"/>
    <col min="44" max="50" width="19.33203125" style="1" hidden="1" customWidth="1"/>
    <col min="51" max="51" width="4.88671875" style="1" hidden="1" customWidth="1"/>
    <col min="52" max="52" width="6.44140625" style="1" hidden="1" customWidth="1"/>
    <col min="53" max="57" width="4.88671875" style="1" hidden="1" customWidth="1"/>
    <col min="58" max="58" width="10.44140625" style="1" hidden="1" customWidth="1"/>
    <col min="59" max="59" width="11.88671875" style="1" customWidth="1"/>
    <col min="60" max="60" width="28.88671875" style="32" hidden="1" customWidth="1"/>
    <col min="61" max="61" width="13" style="32" customWidth="1"/>
    <col min="62" max="62" width="14" style="32" customWidth="1"/>
    <col min="63" max="64" width="14.44140625" style="32" hidden="1" customWidth="1"/>
    <col min="65" max="65" width="14.5546875" style="32" customWidth="1"/>
    <col min="66" max="67" width="18.88671875" style="32" hidden="1" customWidth="1"/>
    <col min="68" max="69" width="18" style="32" hidden="1" customWidth="1"/>
    <col min="70" max="71" width="17.88671875" style="32" hidden="1" customWidth="1"/>
    <col min="72" max="72" width="22.44140625" style="18" customWidth="1"/>
    <col min="73" max="79" width="11.44140625" style="32" customWidth="1"/>
    <col min="80" max="16384" width="11.44140625" style="32"/>
  </cols>
  <sheetData>
    <row r="1" spans="2:67" ht="5.95" customHeight="1" thickBot="1" x14ac:dyDescent="0.3"/>
    <row r="2" spans="2:67" ht="14.25" customHeight="1" x14ac:dyDescent="0.25">
      <c r="B2" s="110"/>
      <c r="C2" s="111"/>
      <c r="D2" s="112"/>
      <c r="E2" s="86"/>
      <c r="F2" s="86"/>
      <c r="G2" s="119" t="s">
        <v>749</v>
      </c>
      <c r="H2" s="120"/>
      <c r="I2" s="120"/>
      <c r="J2" s="120"/>
      <c r="K2" s="120"/>
      <c r="L2" s="120"/>
      <c r="M2" s="120"/>
      <c r="N2" s="120"/>
      <c r="O2" s="120"/>
      <c r="P2" s="120"/>
      <c r="Q2" s="120"/>
      <c r="R2" s="120"/>
      <c r="S2" s="120"/>
      <c r="T2" s="120"/>
      <c r="U2" s="120"/>
      <c r="V2" s="120"/>
      <c r="W2" s="120"/>
      <c r="X2" s="120"/>
      <c r="Y2" s="120"/>
      <c r="Z2" s="121"/>
    </row>
    <row r="3" spans="2:67" ht="14.25" customHeight="1" x14ac:dyDescent="0.25">
      <c r="B3" s="113"/>
      <c r="C3" s="114"/>
      <c r="D3" s="115"/>
      <c r="E3" s="90"/>
      <c r="F3" s="90"/>
      <c r="G3" s="122"/>
      <c r="H3" s="123"/>
      <c r="I3" s="123"/>
      <c r="J3" s="123"/>
      <c r="K3" s="123"/>
      <c r="L3" s="123"/>
      <c r="M3" s="123"/>
      <c r="N3" s="123"/>
      <c r="O3" s="123"/>
      <c r="P3" s="123"/>
      <c r="Q3" s="123"/>
      <c r="R3" s="123"/>
      <c r="S3" s="123"/>
      <c r="T3" s="123"/>
      <c r="U3" s="123"/>
      <c r="V3" s="123"/>
      <c r="W3" s="123"/>
      <c r="X3" s="123"/>
      <c r="Y3" s="123"/>
      <c r="Z3" s="124"/>
      <c r="AA3" s="3"/>
      <c r="AB3" s="3"/>
      <c r="AC3" s="3"/>
      <c r="AD3" s="3"/>
      <c r="AE3" s="3"/>
      <c r="AF3" s="3"/>
      <c r="AG3" s="3"/>
      <c r="AH3" s="3"/>
      <c r="AI3" s="12"/>
      <c r="AJ3" s="12"/>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row>
    <row r="4" spans="2:67" ht="14.25" customHeight="1" x14ac:dyDescent="0.25">
      <c r="B4" s="113"/>
      <c r="C4" s="114"/>
      <c r="D4" s="115"/>
      <c r="E4" s="90"/>
      <c r="F4" s="90"/>
      <c r="G4" s="122"/>
      <c r="H4" s="123"/>
      <c r="I4" s="123"/>
      <c r="J4" s="123"/>
      <c r="K4" s="123"/>
      <c r="L4" s="123"/>
      <c r="M4" s="123"/>
      <c r="N4" s="123"/>
      <c r="O4" s="123"/>
      <c r="P4" s="123"/>
      <c r="Q4" s="123"/>
      <c r="R4" s="123"/>
      <c r="S4" s="123"/>
      <c r="T4" s="123"/>
      <c r="U4" s="123"/>
      <c r="V4" s="123"/>
      <c r="W4" s="123"/>
      <c r="X4" s="123"/>
      <c r="Y4" s="123"/>
      <c r="Z4" s="124"/>
      <c r="AA4" s="3"/>
      <c r="AB4" s="3"/>
      <c r="AC4" s="3"/>
      <c r="AD4" s="3"/>
      <c r="AE4" s="3"/>
      <c r="AF4" s="3"/>
      <c r="AG4" s="3"/>
      <c r="AH4" s="3"/>
      <c r="AI4" s="12"/>
      <c r="AJ4" s="12"/>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row>
    <row r="5" spans="2:67" ht="15.05" customHeight="1" thickBot="1" x14ac:dyDescent="0.3">
      <c r="B5" s="116"/>
      <c r="C5" s="117"/>
      <c r="D5" s="118"/>
      <c r="E5" s="87"/>
      <c r="F5" s="87"/>
      <c r="G5" s="125"/>
      <c r="H5" s="126"/>
      <c r="I5" s="126"/>
      <c r="J5" s="126"/>
      <c r="K5" s="126"/>
      <c r="L5" s="126"/>
      <c r="M5" s="126"/>
      <c r="N5" s="126"/>
      <c r="O5" s="126"/>
      <c r="P5" s="126"/>
      <c r="Q5" s="126"/>
      <c r="R5" s="126"/>
      <c r="S5" s="126"/>
      <c r="T5" s="126"/>
      <c r="U5" s="126"/>
      <c r="V5" s="126"/>
      <c r="W5" s="126"/>
      <c r="X5" s="126"/>
      <c r="Y5" s="126"/>
      <c r="Z5" s="127"/>
      <c r="AA5" s="3"/>
      <c r="AB5" s="3"/>
      <c r="AC5" s="3"/>
      <c r="AD5" s="3"/>
      <c r="AE5" s="3"/>
      <c r="AF5" s="3"/>
      <c r="AG5" s="3"/>
      <c r="AH5" s="3"/>
      <c r="AI5" s="12"/>
      <c r="AJ5" s="12"/>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row>
    <row r="6" spans="2:67" hidden="1" x14ac:dyDescent="0.25">
      <c r="B6" s="2" t="s">
        <v>133</v>
      </c>
      <c r="D6" s="6" t="s">
        <v>8</v>
      </c>
      <c r="F6" s="6" t="s">
        <v>817</v>
      </c>
      <c r="G6" s="32" t="s">
        <v>36</v>
      </c>
      <c r="H6" s="32" t="s">
        <v>64</v>
      </c>
      <c r="I6" s="32" t="s">
        <v>75</v>
      </c>
      <c r="J6" s="32" t="s">
        <v>80</v>
      </c>
      <c r="N6" s="32">
        <v>1</v>
      </c>
      <c r="O6" s="32">
        <v>1</v>
      </c>
      <c r="Q6" s="32" t="s">
        <v>84</v>
      </c>
      <c r="R6" s="32" t="s">
        <v>84</v>
      </c>
      <c r="S6" s="32" t="s">
        <v>89</v>
      </c>
      <c r="T6" s="32">
        <v>1</v>
      </c>
      <c r="U6" s="32">
        <v>1</v>
      </c>
      <c r="W6" s="32" t="s">
        <v>84</v>
      </c>
      <c r="X6" s="32" t="s">
        <v>84</v>
      </c>
      <c r="Z6" s="32" t="s">
        <v>6</v>
      </c>
      <c r="AC6" s="5" t="s">
        <v>6</v>
      </c>
      <c r="AD6" s="5"/>
      <c r="AE6" s="5" t="s">
        <v>7</v>
      </c>
      <c r="AF6" s="5"/>
      <c r="AG6" s="5"/>
      <c r="AH6" s="5"/>
      <c r="AI6" s="5"/>
      <c r="AJ6" s="5"/>
      <c r="AK6" s="5" t="s">
        <v>6</v>
      </c>
      <c r="AL6" s="5" t="s">
        <v>20</v>
      </c>
      <c r="AM6" s="5" t="s">
        <v>6</v>
      </c>
      <c r="AN6" s="5" t="s">
        <v>6</v>
      </c>
      <c r="AO6" s="5" t="s">
        <v>6</v>
      </c>
      <c r="AP6" s="5" t="s">
        <v>24</v>
      </c>
      <c r="AQ6" s="5" t="s">
        <v>117</v>
      </c>
      <c r="AR6" s="6" t="s">
        <v>101</v>
      </c>
      <c r="AS6" s="6" t="s">
        <v>103</v>
      </c>
      <c r="AT6" s="6" t="s">
        <v>105</v>
      </c>
      <c r="AU6" s="6" t="s">
        <v>113</v>
      </c>
      <c r="AV6" s="6" t="s">
        <v>108</v>
      </c>
      <c r="AW6" s="6" t="s">
        <v>110</v>
      </c>
      <c r="AX6" s="6" t="s">
        <v>112</v>
      </c>
      <c r="AY6" s="6"/>
      <c r="AZ6" s="6"/>
      <c r="BA6" s="6"/>
      <c r="BB6" s="6"/>
      <c r="BC6" s="6"/>
      <c r="BD6" s="6"/>
      <c r="BE6" s="6"/>
      <c r="BF6" s="6"/>
      <c r="BG6" s="6" t="s">
        <v>126</v>
      </c>
      <c r="BH6" s="5" t="s">
        <v>156</v>
      </c>
      <c r="BI6" s="5"/>
      <c r="BJ6" s="5"/>
      <c r="BK6" s="5"/>
      <c r="BM6" s="5"/>
      <c r="BN6" s="5" t="s">
        <v>165</v>
      </c>
      <c r="BO6" s="5" t="s">
        <v>165</v>
      </c>
    </row>
    <row r="7" spans="2:67" hidden="1" x14ac:dyDescent="0.25">
      <c r="B7" s="2" t="s">
        <v>134</v>
      </c>
      <c r="D7" s="6" t="s">
        <v>852</v>
      </c>
      <c r="F7" s="6" t="s">
        <v>831</v>
      </c>
      <c r="G7" s="32" t="s">
        <v>34</v>
      </c>
      <c r="H7" s="32" t="s">
        <v>65</v>
      </c>
      <c r="I7" s="32" t="s">
        <v>76</v>
      </c>
      <c r="J7" s="32" t="s">
        <v>81</v>
      </c>
      <c r="N7" s="32">
        <v>2</v>
      </c>
      <c r="O7" s="32">
        <v>2</v>
      </c>
      <c r="Q7" s="32" t="s">
        <v>85</v>
      </c>
      <c r="R7" s="32" t="s">
        <v>85</v>
      </c>
      <c r="S7" s="32" t="s">
        <v>90</v>
      </c>
      <c r="T7" s="32">
        <v>2</v>
      </c>
      <c r="U7" s="32">
        <v>2</v>
      </c>
      <c r="W7" s="32" t="s">
        <v>85</v>
      </c>
      <c r="X7" s="32" t="s">
        <v>85</v>
      </c>
      <c r="Z7" s="32" t="s">
        <v>23</v>
      </c>
      <c r="AC7" s="5" t="s">
        <v>23</v>
      </c>
      <c r="AD7" s="5"/>
      <c r="AE7" s="5" t="s">
        <v>9</v>
      </c>
      <c r="AF7" s="5"/>
      <c r="AG7" s="5"/>
      <c r="AH7" s="5"/>
      <c r="AI7" s="5"/>
      <c r="AJ7" s="5"/>
      <c r="AK7" s="5" t="s">
        <v>23</v>
      </c>
      <c r="AL7" s="5" t="s">
        <v>21</v>
      </c>
      <c r="AM7" s="5" t="s">
        <v>23</v>
      </c>
      <c r="AN7" s="5" t="s">
        <v>23</v>
      </c>
      <c r="AO7" s="5" t="s">
        <v>23</v>
      </c>
      <c r="AP7" s="5" t="s">
        <v>25</v>
      </c>
      <c r="AQ7" s="5" t="s">
        <v>118</v>
      </c>
      <c r="AR7" s="6" t="s">
        <v>102</v>
      </c>
      <c r="AS7" s="6" t="s">
        <v>104</v>
      </c>
      <c r="AT7" s="6" t="s">
        <v>106</v>
      </c>
      <c r="AU7" s="6" t="s">
        <v>114</v>
      </c>
      <c r="AV7" s="6" t="s">
        <v>109</v>
      </c>
      <c r="AW7" s="6" t="s">
        <v>111</v>
      </c>
      <c r="AX7" s="6" t="s">
        <v>115</v>
      </c>
      <c r="AY7" s="6"/>
      <c r="AZ7" s="6"/>
      <c r="BA7" s="6"/>
      <c r="BB7" s="6"/>
      <c r="BC7" s="6"/>
      <c r="BD7" s="6"/>
      <c r="BE7" s="6"/>
      <c r="BF7" s="6"/>
      <c r="BG7" s="6" t="s">
        <v>127</v>
      </c>
      <c r="BH7" s="5" t="s">
        <v>157</v>
      </c>
      <c r="BI7" s="5"/>
      <c r="BJ7" s="5"/>
      <c r="BK7" s="5"/>
      <c r="BM7" s="5"/>
      <c r="BN7" s="5" t="s">
        <v>166</v>
      </c>
      <c r="BO7" s="5" t="s">
        <v>167</v>
      </c>
    </row>
    <row r="8" spans="2:67" hidden="1" x14ac:dyDescent="0.25">
      <c r="B8" s="2" t="s">
        <v>135</v>
      </c>
      <c r="D8" s="6" t="s">
        <v>853</v>
      </c>
      <c r="F8" s="6" t="s">
        <v>824</v>
      </c>
      <c r="G8" s="32" t="s">
        <v>32</v>
      </c>
      <c r="H8" s="32" t="s">
        <v>66</v>
      </c>
      <c r="I8" s="32" t="s">
        <v>77</v>
      </c>
      <c r="J8" s="32" t="s">
        <v>82</v>
      </c>
      <c r="N8" s="32">
        <v>3</v>
      </c>
      <c r="O8" s="32">
        <v>3</v>
      </c>
      <c r="Q8" s="32" t="s">
        <v>86</v>
      </c>
      <c r="R8" s="32" t="s">
        <v>86</v>
      </c>
      <c r="S8" s="32" t="s">
        <v>91</v>
      </c>
      <c r="T8" s="32">
        <v>3</v>
      </c>
      <c r="U8" s="32">
        <v>3</v>
      </c>
      <c r="W8" s="32" t="s">
        <v>86</v>
      </c>
      <c r="X8" s="32" t="s">
        <v>86</v>
      </c>
      <c r="AC8" s="5"/>
      <c r="AD8" s="5"/>
      <c r="AE8" s="5"/>
      <c r="AF8" s="5"/>
      <c r="AG8" s="5"/>
      <c r="AH8" s="5"/>
      <c r="AI8" s="5"/>
      <c r="AJ8" s="5"/>
      <c r="AK8" s="5"/>
      <c r="AL8" s="5" t="s">
        <v>22</v>
      </c>
      <c r="AM8" s="5"/>
      <c r="AN8" s="5"/>
      <c r="AO8" s="5"/>
      <c r="AP8" s="5" t="s">
        <v>26</v>
      </c>
      <c r="AQ8" s="5"/>
      <c r="AR8" s="6"/>
      <c r="AS8" s="6"/>
      <c r="AT8" s="6"/>
      <c r="AU8" s="6" t="s">
        <v>107</v>
      </c>
      <c r="AV8" s="6"/>
      <c r="AW8" s="6"/>
      <c r="AX8" s="6" t="s">
        <v>116</v>
      </c>
      <c r="AY8" s="6"/>
      <c r="AZ8" s="6"/>
      <c r="BA8" s="6"/>
      <c r="BB8" s="6"/>
      <c r="BC8" s="6"/>
      <c r="BD8" s="6"/>
      <c r="BE8" s="6"/>
      <c r="BF8" s="6"/>
      <c r="BG8" s="6" t="s">
        <v>128</v>
      </c>
      <c r="BH8" s="5" t="s">
        <v>158</v>
      </c>
      <c r="BI8" s="5"/>
      <c r="BJ8" s="5"/>
      <c r="BK8" s="5"/>
      <c r="BM8" s="5"/>
      <c r="BN8" s="5"/>
      <c r="BO8" s="5" t="s">
        <v>166</v>
      </c>
    </row>
    <row r="9" spans="2:67" hidden="1" x14ac:dyDescent="0.25">
      <c r="B9" s="2" t="s">
        <v>136</v>
      </c>
      <c r="D9" s="6" t="s">
        <v>854</v>
      </c>
      <c r="F9" s="6" t="s">
        <v>828</v>
      </c>
      <c r="G9" s="32" t="s">
        <v>33</v>
      </c>
      <c r="H9" s="32" t="s">
        <v>67</v>
      </c>
      <c r="I9" s="32" t="s">
        <v>78</v>
      </c>
      <c r="J9" s="32" t="s">
        <v>71</v>
      </c>
      <c r="N9" s="32">
        <v>4</v>
      </c>
      <c r="O9" s="32">
        <v>4</v>
      </c>
      <c r="Q9" s="32" t="s">
        <v>87</v>
      </c>
      <c r="R9" s="32" t="s">
        <v>87</v>
      </c>
      <c r="S9" s="32" t="s">
        <v>92</v>
      </c>
      <c r="T9" s="32">
        <v>4</v>
      </c>
      <c r="U9" s="32">
        <v>4</v>
      </c>
      <c r="W9" s="32" t="s">
        <v>87</v>
      </c>
      <c r="X9" s="32" t="s">
        <v>87</v>
      </c>
      <c r="AC9" s="5"/>
      <c r="AD9" s="5"/>
      <c r="AE9" s="5"/>
      <c r="AF9" s="5"/>
      <c r="AG9" s="5"/>
      <c r="AH9" s="5"/>
      <c r="AI9" s="5"/>
      <c r="AJ9" s="5"/>
      <c r="AK9" s="5"/>
      <c r="AL9" s="5"/>
      <c r="AM9" s="5"/>
      <c r="AN9" s="5"/>
      <c r="AO9" s="5"/>
      <c r="AP9" s="5" t="s">
        <v>27</v>
      </c>
      <c r="AQ9" s="5"/>
      <c r="AR9" s="6"/>
      <c r="AS9" s="6"/>
      <c r="AT9" s="6"/>
      <c r="AU9" s="6"/>
      <c r="AV9" s="6"/>
      <c r="AW9" s="6"/>
      <c r="AX9" s="6"/>
      <c r="AY9" s="6"/>
      <c r="AZ9" s="6"/>
      <c r="BA9" s="6"/>
      <c r="BB9" s="6"/>
      <c r="BC9" s="6"/>
      <c r="BD9" s="6"/>
      <c r="BE9" s="6"/>
      <c r="BF9" s="6"/>
      <c r="BG9" s="6"/>
      <c r="BH9" s="5"/>
      <c r="BI9" s="5"/>
      <c r="BJ9" s="5"/>
      <c r="BK9" s="5"/>
      <c r="BM9" s="5"/>
      <c r="BN9" s="5"/>
      <c r="BO9" s="5"/>
    </row>
    <row r="10" spans="2:67" hidden="1" x14ac:dyDescent="0.25">
      <c r="B10" s="2" t="s">
        <v>137</v>
      </c>
      <c r="D10" s="6" t="s">
        <v>55</v>
      </c>
      <c r="F10" s="6" t="s">
        <v>843</v>
      </c>
      <c r="G10" s="32" t="s">
        <v>35</v>
      </c>
      <c r="H10" s="32" t="s">
        <v>68</v>
      </c>
      <c r="I10" s="32" t="s">
        <v>41</v>
      </c>
      <c r="J10" s="32" t="s">
        <v>72</v>
      </c>
      <c r="N10" s="32">
        <v>5</v>
      </c>
      <c r="O10" s="32">
        <v>5</v>
      </c>
      <c r="T10" s="32">
        <v>5</v>
      </c>
      <c r="U10" s="32">
        <v>5</v>
      </c>
      <c r="AC10" s="5"/>
      <c r="AD10" s="5"/>
      <c r="AE10" s="5"/>
      <c r="AF10" s="5"/>
      <c r="AG10" s="5"/>
      <c r="AH10" s="5"/>
      <c r="AI10" s="5"/>
      <c r="AJ10" s="5"/>
      <c r="AK10" s="5"/>
      <c r="AL10" s="5"/>
      <c r="AM10" s="5"/>
      <c r="AN10" s="5"/>
      <c r="AO10" s="5"/>
      <c r="AP10" s="5" t="s">
        <v>61</v>
      </c>
      <c r="AQ10" s="5"/>
      <c r="AR10" s="6">
        <v>15</v>
      </c>
      <c r="AS10" s="6">
        <v>15</v>
      </c>
      <c r="AT10" s="6">
        <v>15</v>
      </c>
      <c r="AU10" s="6">
        <v>15</v>
      </c>
      <c r="AV10" s="6">
        <v>15</v>
      </c>
      <c r="AW10" s="6">
        <v>15</v>
      </c>
      <c r="AX10" s="6">
        <v>10</v>
      </c>
      <c r="AY10" s="6"/>
      <c r="AZ10" s="6"/>
      <c r="BA10" s="6"/>
      <c r="BB10" s="6"/>
      <c r="BC10" s="6"/>
      <c r="BD10" s="6"/>
      <c r="BE10" s="6"/>
      <c r="BF10" s="6"/>
      <c r="BG10" s="6" t="s">
        <v>129</v>
      </c>
      <c r="BH10" s="5"/>
      <c r="BI10" s="5"/>
      <c r="BJ10" s="5"/>
      <c r="BK10" s="5"/>
      <c r="BM10" s="5"/>
      <c r="BN10" s="5"/>
      <c r="BO10" s="5"/>
    </row>
    <row r="11" spans="2:67" hidden="1" x14ac:dyDescent="0.25">
      <c r="B11" s="2" t="s">
        <v>138</v>
      </c>
      <c r="D11" s="6" t="s">
        <v>851</v>
      </c>
      <c r="F11" s="6" t="s">
        <v>832</v>
      </c>
      <c r="G11" s="32" t="s">
        <v>41</v>
      </c>
      <c r="H11" s="32" t="s">
        <v>69</v>
      </c>
      <c r="I11" s="32" t="s">
        <v>79</v>
      </c>
      <c r="J11" s="32" t="s">
        <v>83</v>
      </c>
      <c r="AC11" s="5"/>
      <c r="AD11" s="5"/>
      <c r="AE11" s="5"/>
      <c r="AF11" s="5"/>
      <c r="AG11" s="5"/>
      <c r="AH11" s="5"/>
      <c r="AI11" s="5"/>
      <c r="AJ11" s="5"/>
      <c r="AK11" s="5"/>
      <c r="AL11" s="5"/>
      <c r="AM11" s="5"/>
      <c r="AN11" s="5"/>
      <c r="AO11" s="5"/>
      <c r="AP11" s="5" t="s">
        <v>31</v>
      </c>
      <c r="AQ11" s="5"/>
      <c r="AR11" s="6">
        <v>0</v>
      </c>
      <c r="AS11" s="6">
        <v>0</v>
      </c>
      <c r="AT11" s="6">
        <v>0</v>
      </c>
      <c r="AU11" s="6">
        <v>10</v>
      </c>
      <c r="AV11" s="6">
        <v>0</v>
      </c>
      <c r="AW11" s="6">
        <v>0</v>
      </c>
      <c r="AX11" s="6">
        <v>5</v>
      </c>
      <c r="AY11" s="6"/>
      <c r="AZ11" s="6"/>
      <c r="BA11" s="6"/>
      <c r="BB11" s="6"/>
      <c r="BC11" s="6"/>
      <c r="BD11" s="6"/>
      <c r="BE11" s="6"/>
      <c r="BF11" s="6"/>
      <c r="BG11" s="6" t="s">
        <v>130</v>
      </c>
      <c r="BH11" s="5"/>
      <c r="BI11" s="5"/>
      <c r="BJ11" s="5"/>
      <c r="BK11" s="5"/>
      <c r="BM11" s="5"/>
      <c r="BN11" s="5"/>
      <c r="BO11" s="5"/>
    </row>
    <row r="12" spans="2:67" hidden="1" x14ac:dyDescent="0.25">
      <c r="B12" s="2" t="s">
        <v>139</v>
      </c>
      <c r="D12" s="6" t="s">
        <v>855</v>
      </c>
      <c r="F12" s="6" t="s">
        <v>818</v>
      </c>
      <c r="G12" s="32" t="s">
        <v>39</v>
      </c>
      <c r="J12" s="32" t="s">
        <v>73</v>
      </c>
      <c r="AC12" s="5"/>
      <c r="AD12" s="5"/>
      <c r="AE12" s="5"/>
      <c r="AF12" s="5"/>
      <c r="AG12" s="5"/>
      <c r="AH12" s="5"/>
      <c r="AI12" s="5"/>
      <c r="AJ12" s="5"/>
      <c r="AK12" s="5"/>
      <c r="AL12" s="5"/>
      <c r="AM12" s="5"/>
      <c r="AN12" s="5"/>
      <c r="AO12" s="5"/>
      <c r="AP12" s="5" t="s">
        <v>28</v>
      </c>
      <c r="AQ12" s="5"/>
      <c r="AR12" s="6"/>
      <c r="AS12" s="6"/>
      <c r="AT12" s="6"/>
      <c r="AU12" s="6">
        <v>0</v>
      </c>
      <c r="AV12" s="6"/>
      <c r="AW12" s="6"/>
      <c r="AX12" s="6">
        <v>0</v>
      </c>
      <c r="AY12" s="6"/>
      <c r="AZ12" s="6"/>
      <c r="BA12" s="6"/>
      <c r="BB12" s="6"/>
      <c r="BC12" s="6"/>
      <c r="BD12" s="6"/>
      <c r="BE12" s="6"/>
      <c r="BF12" s="6"/>
      <c r="BG12" s="6" t="s">
        <v>131</v>
      </c>
      <c r="BH12" s="5"/>
      <c r="BI12" s="5"/>
      <c r="BJ12" s="5"/>
      <c r="BK12" s="5"/>
      <c r="BM12" s="5"/>
      <c r="BN12" s="5"/>
      <c r="BO12" s="5"/>
    </row>
    <row r="13" spans="2:67" hidden="1" x14ac:dyDescent="0.25">
      <c r="B13" s="2" t="s">
        <v>140</v>
      </c>
      <c r="D13" s="6" t="s">
        <v>856</v>
      </c>
      <c r="F13" s="6" t="s">
        <v>44</v>
      </c>
      <c r="G13" s="32" t="s">
        <v>37</v>
      </c>
      <c r="AC13" s="5"/>
      <c r="AD13" s="5"/>
      <c r="AE13" s="5"/>
      <c r="AF13" s="5"/>
      <c r="AG13" s="5"/>
      <c r="AH13" s="5"/>
      <c r="AI13" s="5"/>
      <c r="AJ13" s="5"/>
      <c r="AK13" s="5"/>
      <c r="AL13" s="5"/>
      <c r="AM13" s="5"/>
      <c r="AN13" s="5"/>
      <c r="AO13" s="5"/>
      <c r="AP13" s="5" t="s">
        <v>29</v>
      </c>
      <c r="AQ13" s="5"/>
      <c r="AR13" s="6"/>
      <c r="AS13" s="6"/>
      <c r="AT13" s="6"/>
      <c r="AU13" s="6"/>
      <c r="AV13" s="6"/>
      <c r="AW13" s="6"/>
      <c r="AX13" s="6"/>
      <c r="AY13" s="6"/>
      <c r="AZ13" s="6"/>
      <c r="BA13" s="6"/>
      <c r="BB13" s="6"/>
      <c r="BC13" s="6"/>
      <c r="BD13" s="6"/>
      <c r="BE13" s="6"/>
      <c r="BF13" s="6"/>
      <c r="BG13" s="6"/>
      <c r="BH13" s="5"/>
      <c r="BI13" s="5"/>
      <c r="BJ13" s="5"/>
      <c r="BK13" s="5"/>
      <c r="BM13" s="5"/>
      <c r="BN13" s="5"/>
      <c r="BO13" s="5"/>
    </row>
    <row r="14" spans="2:67" hidden="1" x14ac:dyDescent="0.25">
      <c r="B14" s="2" t="s">
        <v>141</v>
      </c>
      <c r="D14" s="6" t="s">
        <v>857</v>
      </c>
      <c r="F14" s="6" t="s">
        <v>43</v>
      </c>
      <c r="G14" s="32" t="s">
        <v>38</v>
      </c>
      <c r="L14" s="16">
        <v>2</v>
      </c>
      <c r="AC14" s="5"/>
      <c r="AD14" s="5"/>
      <c r="AE14" s="5"/>
      <c r="AF14" s="5"/>
      <c r="AG14" s="5"/>
      <c r="AH14" s="5"/>
      <c r="AI14" s="5"/>
      <c r="AJ14" s="5"/>
      <c r="AK14" s="5"/>
      <c r="AL14" s="5"/>
      <c r="AM14" s="5"/>
      <c r="AN14" s="5"/>
      <c r="AO14" s="5"/>
      <c r="AP14" s="5" t="s">
        <v>30</v>
      </c>
      <c r="AQ14" s="5"/>
      <c r="AR14" s="6"/>
      <c r="AS14" s="6"/>
      <c r="AT14" s="6"/>
      <c r="AU14" s="6"/>
      <c r="AV14" s="6"/>
      <c r="AW14" s="6"/>
      <c r="AX14" s="6"/>
      <c r="AY14" s="6"/>
      <c r="AZ14" s="6"/>
      <c r="BA14" s="6"/>
      <c r="BB14" s="6"/>
      <c r="BC14" s="6"/>
      <c r="BD14" s="6"/>
      <c r="BE14" s="6"/>
      <c r="BF14" s="6"/>
      <c r="BG14" s="6"/>
      <c r="BH14" s="5"/>
      <c r="BI14" s="5"/>
      <c r="BJ14" s="5"/>
      <c r="BK14" s="5"/>
      <c r="BM14" s="5"/>
      <c r="BN14" s="5"/>
      <c r="BO14" s="5"/>
    </row>
    <row r="15" spans="2:67" hidden="1" x14ac:dyDescent="0.25">
      <c r="B15" s="2" t="s">
        <v>142</v>
      </c>
      <c r="D15" s="6" t="s">
        <v>858</v>
      </c>
      <c r="F15" s="6" t="s">
        <v>837</v>
      </c>
      <c r="G15" s="32" t="s">
        <v>40</v>
      </c>
      <c r="L15" s="32" t="s">
        <v>494</v>
      </c>
      <c r="AC15" s="5"/>
      <c r="AD15" s="5"/>
      <c r="AE15" s="5"/>
      <c r="AF15" s="5"/>
      <c r="AG15" s="5"/>
      <c r="AH15" s="5"/>
      <c r="AI15" s="5"/>
      <c r="AJ15" s="5"/>
      <c r="AK15" s="5"/>
      <c r="AL15" s="5"/>
      <c r="AM15" s="5"/>
      <c r="AN15" s="5"/>
      <c r="AO15" s="5"/>
      <c r="AP15" s="5"/>
      <c r="AQ15" s="5"/>
      <c r="AR15" s="6"/>
      <c r="AS15" s="6"/>
      <c r="AT15" s="6"/>
      <c r="AU15" s="6"/>
      <c r="AV15" s="6"/>
      <c r="AW15" s="6"/>
      <c r="AX15" s="6"/>
      <c r="AY15" s="6"/>
      <c r="AZ15" s="6"/>
      <c r="BA15" s="6"/>
      <c r="BB15" s="6"/>
      <c r="BC15" s="6"/>
      <c r="BD15" s="6"/>
      <c r="BE15" s="6"/>
      <c r="BF15" s="6"/>
      <c r="BG15" s="6"/>
      <c r="BH15" s="5"/>
      <c r="BI15" s="5"/>
      <c r="BJ15" s="5"/>
      <c r="BK15" s="5"/>
      <c r="BM15" s="5"/>
      <c r="BN15" s="5"/>
      <c r="BO15" s="5"/>
    </row>
    <row r="16" spans="2:67" hidden="1" x14ac:dyDescent="0.25">
      <c r="B16" s="2" t="s">
        <v>143</v>
      </c>
      <c r="D16" s="6" t="s">
        <v>859</v>
      </c>
      <c r="F16" s="6" t="s">
        <v>835</v>
      </c>
      <c r="L16" s="32" t="str">
        <f>+CHOOSE(L14,D6,D7,D8,D9,D10,D11,D12,D13,D14,D15,D16,D17,D18,D19,D20,D21,D22,D23,D24,#REF!)</f>
        <v>Gestión Administrativa</v>
      </c>
      <c r="AC16" s="5"/>
      <c r="AD16" s="5"/>
      <c r="AE16" s="5"/>
      <c r="AF16" s="5"/>
      <c r="AG16" s="5"/>
      <c r="AH16" s="5"/>
      <c r="AI16" s="5"/>
      <c r="AJ16" s="5"/>
      <c r="AK16" s="5"/>
      <c r="AL16" s="5"/>
      <c r="AM16" s="5"/>
      <c r="AN16" s="5"/>
      <c r="AO16" s="5"/>
      <c r="AP16" s="5"/>
      <c r="AQ16" s="5"/>
      <c r="AR16" s="6"/>
      <c r="AS16" s="6"/>
      <c r="AT16" s="6"/>
      <c r="AU16" s="6"/>
      <c r="AV16" s="6"/>
      <c r="AW16" s="6"/>
      <c r="AX16" s="6"/>
      <c r="AY16" s="6"/>
      <c r="AZ16" s="6"/>
      <c r="BA16" s="6"/>
      <c r="BB16" s="6"/>
      <c r="BC16" s="6"/>
      <c r="BD16" s="6"/>
      <c r="BE16" s="6"/>
      <c r="BF16" s="6"/>
      <c r="BG16" s="6"/>
      <c r="BH16" s="5"/>
      <c r="BI16" s="5"/>
      <c r="BJ16" s="5"/>
      <c r="BK16" s="5"/>
      <c r="BM16" s="5"/>
      <c r="BN16" s="5"/>
      <c r="BO16" s="5"/>
    </row>
    <row r="17" spans="2:72" hidden="1" x14ac:dyDescent="0.25">
      <c r="B17" s="2" t="s">
        <v>144</v>
      </c>
      <c r="D17" s="6" t="s">
        <v>860</v>
      </c>
      <c r="F17" s="6" t="s">
        <v>825</v>
      </c>
      <c r="AC17" s="5"/>
      <c r="AD17" s="5"/>
      <c r="AE17" s="5"/>
      <c r="AF17" s="5"/>
      <c r="AG17" s="5"/>
      <c r="AH17" s="5"/>
      <c r="AI17" s="5"/>
      <c r="AJ17" s="5"/>
      <c r="AK17" s="5"/>
      <c r="AL17" s="5"/>
      <c r="AM17" s="5"/>
      <c r="AN17" s="5"/>
      <c r="AO17" s="5"/>
      <c r="AP17" s="5"/>
      <c r="AQ17" s="5"/>
      <c r="AR17" s="6"/>
      <c r="AS17" s="6"/>
      <c r="AT17" s="6"/>
      <c r="AU17" s="6"/>
      <c r="AV17" s="6"/>
      <c r="AW17" s="6"/>
      <c r="AX17" s="6"/>
      <c r="AY17" s="6"/>
      <c r="AZ17" s="6"/>
      <c r="BA17" s="6"/>
      <c r="BB17" s="6"/>
      <c r="BC17" s="6"/>
      <c r="BD17" s="6"/>
      <c r="BE17" s="6"/>
      <c r="BF17" s="6"/>
      <c r="BG17" s="6"/>
      <c r="BH17" s="5"/>
      <c r="BI17" s="5"/>
      <c r="BJ17" s="5"/>
      <c r="BK17" s="5"/>
      <c r="BM17" s="5"/>
      <c r="BN17" s="5"/>
      <c r="BO17" s="5"/>
    </row>
    <row r="18" spans="2:72" hidden="1" x14ac:dyDescent="0.25">
      <c r="B18" s="2" t="s">
        <v>145</v>
      </c>
      <c r="D18" s="6" t="s">
        <v>54</v>
      </c>
      <c r="F18" s="6" t="s">
        <v>821</v>
      </c>
      <c r="AC18" s="5"/>
      <c r="AD18" s="5"/>
      <c r="AE18" s="5"/>
      <c r="AF18" s="5"/>
      <c r="AG18" s="5"/>
      <c r="AH18" s="5"/>
      <c r="AI18" s="5"/>
      <c r="AJ18" s="5"/>
      <c r="AK18" s="5"/>
      <c r="AL18" s="5"/>
      <c r="AM18" s="5"/>
      <c r="AN18" s="5"/>
      <c r="AO18" s="5"/>
      <c r="AP18" s="5"/>
      <c r="AQ18" s="5"/>
      <c r="AR18" s="6"/>
      <c r="AS18" s="6"/>
      <c r="AT18" s="6"/>
      <c r="AU18" s="6"/>
      <c r="AV18" s="6"/>
      <c r="AW18" s="6"/>
      <c r="AX18" s="6"/>
      <c r="AY18" s="6"/>
      <c r="AZ18" s="6"/>
      <c r="BA18" s="6"/>
      <c r="BB18" s="6"/>
      <c r="BC18" s="6"/>
      <c r="BD18" s="6"/>
      <c r="BE18" s="6"/>
      <c r="BF18" s="6"/>
      <c r="BG18" s="6"/>
      <c r="BH18" s="5"/>
      <c r="BI18" s="5"/>
      <c r="BJ18" s="5"/>
      <c r="BK18" s="5"/>
      <c r="BM18" s="5"/>
      <c r="BN18" s="5"/>
      <c r="BO18" s="5"/>
    </row>
    <row r="19" spans="2:72" hidden="1" x14ac:dyDescent="0.25">
      <c r="B19" s="2" t="s">
        <v>146</v>
      </c>
      <c r="D19" s="6" t="s">
        <v>53</v>
      </c>
      <c r="F19" s="6" t="s">
        <v>822</v>
      </c>
      <c r="AC19" s="5"/>
      <c r="AD19" s="5"/>
      <c r="AE19" s="5"/>
      <c r="AF19" s="5"/>
      <c r="AG19" s="5"/>
      <c r="AH19" s="5"/>
      <c r="AI19" s="5"/>
      <c r="AJ19" s="5"/>
      <c r="AK19" s="5"/>
      <c r="AL19" s="5"/>
      <c r="AM19" s="5"/>
      <c r="AN19" s="5"/>
      <c r="AO19" s="5"/>
      <c r="AP19" s="5"/>
      <c r="AQ19" s="5"/>
      <c r="AR19" s="6"/>
      <c r="AS19" s="6"/>
      <c r="AT19" s="6"/>
      <c r="AU19" s="6"/>
      <c r="AV19" s="6"/>
      <c r="AW19" s="6"/>
      <c r="AX19" s="6"/>
      <c r="AY19" s="6"/>
      <c r="AZ19" s="6"/>
      <c r="BA19" s="6"/>
      <c r="BB19" s="6"/>
      <c r="BC19" s="6"/>
      <c r="BD19" s="6"/>
      <c r="BE19" s="6"/>
      <c r="BF19" s="6"/>
      <c r="BG19" s="6"/>
      <c r="BH19" s="5"/>
      <c r="BI19" s="5"/>
      <c r="BJ19" s="5"/>
      <c r="BK19" s="5"/>
      <c r="BM19" s="5"/>
      <c r="BN19" s="5"/>
      <c r="BO19" s="5"/>
    </row>
    <row r="20" spans="2:72" hidden="1" x14ac:dyDescent="0.25">
      <c r="B20" s="2" t="s">
        <v>147</v>
      </c>
      <c r="D20" s="6" t="s">
        <v>56</v>
      </c>
      <c r="F20" s="6" t="s">
        <v>834</v>
      </c>
      <c r="AC20" s="5"/>
      <c r="AD20" s="5"/>
      <c r="AE20" s="5"/>
      <c r="AF20" s="5"/>
      <c r="AG20" s="5"/>
      <c r="AH20" s="5"/>
      <c r="AI20" s="5"/>
      <c r="AJ20" s="5"/>
      <c r="AK20" s="5"/>
      <c r="AL20" s="5"/>
      <c r="AM20" s="5"/>
      <c r="AN20" s="5"/>
      <c r="AO20" s="5"/>
      <c r="AP20" s="5"/>
      <c r="AQ20" s="5"/>
      <c r="AR20" s="6"/>
      <c r="AS20" s="6"/>
      <c r="AT20" s="6"/>
      <c r="AU20" s="6"/>
      <c r="AV20" s="6"/>
      <c r="AW20" s="6"/>
      <c r="AX20" s="6"/>
      <c r="AY20" s="6"/>
      <c r="AZ20" s="6"/>
      <c r="BA20" s="6"/>
      <c r="BB20" s="6"/>
      <c r="BC20" s="6"/>
      <c r="BD20" s="6"/>
      <c r="BE20" s="6"/>
      <c r="BF20" s="6"/>
      <c r="BG20" s="6"/>
      <c r="BH20" s="5"/>
      <c r="BI20" s="5"/>
      <c r="BJ20" s="5"/>
      <c r="BK20" s="5"/>
      <c r="BM20" s="5"/>
      <c r="BN20" s="5"/>
      <c r="BO20" s="5"/>
    </row>
    <row r="21" spans="2:72" hidden="1" x14ac:dyDescent="0.25">
      <c r="B21" s="2" t="s">
        <v>148</v>
      </c>
      <c r="D21" s="6" t="s">
        <v>861</v>
      </c>
      <c r="F21" s="6" t="s">
        <v>816</v>
      </c>
      <c r="AC21" s="5"/>
      <c r="AD21" s="5"/>
      <c r="AE21" s="5"/>
      <c r="AF21" s="5"/>
      <c r="AG21" s="5"/>
      <c r="AH21" s="5"/>
      <c r="AI21" s="5"/>
      <c r="AJ21" s="5"/>
      <c r="AK21" s="5"/>
      <c r="AL21" s="5"/>
      <c r="AM21" s="5"/>
      <c r="AN21" s="5"/>
      <c r="AO21" s="5"/>
      <c r="AP21" s="5"/>
      <c r="AQ21" s="5"/>
      <c r="AR21" s="6"/>
      <c r="AS21" s="6"/>
      <c r="AT21" s="6"/>
      <c r="AU21" s="6"/>
      <c r="AV21" s="6"/>
      <c r="AW21" s="6"/>
      <c r="AX21" s="6"/>
      <c r="AY21" s="6"/>
      <c r="AZ21" s="6"/>
      <c r="BA21" s="6"/>
      <c r="BB21" s="6"/>
      <c r="BC21" s="6"/>
      <c r="BD21" s="6"/>
      <c r="BE21" s="6"/>
      <c r="BF21" s="6"/>
      <c r="BG21" s="6"/>
      <c r="BH21" s="5"/>
      <c r="BI21" s="5"/>
      <c r="BJ21" s="5"/>
      <c r="BK21" s="5"/>
      <c r="BM21" s="5"/>
      <c r="BN21" s="5"/>
      <c r="BO21" s="5"/>
    </row>
    <row r="22" spans="2:72" hidden="1" x14ac:dyDescent="0.25">
      <c r="B22" s="2" t="s">
        <v>149</v>
      </c>
      <c r="D22" s="6" t="s">
        <v>862</v>
      </c>
      <c r="F22" s="6" t="s">
        <v>829</v>
      </c>
    </row>
    <row r="23" spans="2:72" hidden="1" x14ac:dyDescent="0.25">
      <c r="B23" s="2" t="s">
        <v>150</v>
      </c>
      <c r="F23" s="6" t="s">
        <v>814</v>
      </c>
    </row>
    <row r="24" spans="2:72" hidden="1" x14ac:dyDescent="0.25">
      <c r="B24" s="2" t="s">
        <v>151</v>
      </c>
      <c r="F24" s="6" t="s">
        <v>815</v>
      </c>
    </row>
    <row r="25" spans="2:72" s="88" customFormat="1" hidden="1" x14ac:dyDescent="0.25">
      <c r="B25" s="2" t="s">
        <v>152</v>
      </c>
      <c r="C25" s="19"/>
      <c r="D25" s="1"/>
      <c r="E25" s="1"/>
      <c r="F25" s="6" t="s">
        <v>827</v>
      </c>
      <c r="Q25" s="89"/>
      <c r="R25" s="89"/>
      <c r="W25" s="89"/>
      <c r="X25" s="89"/>
      <c r="AB25" s="1"/>
      <c r="AR25" s="1"/>
      <c r="AS25" s="1"/>
      <c r="AT25" s="1"/>
      <c r="AU25" s="1"/>
      <c r="AV25" s="1"/>
      <c r="AW25" s="1"/>
      <c r="AX25" s="1"/>
      <c r="AY25" s="1"/>
      <c r="AZ25" s="1"/>
      <c r="BA25" s="1"/>
      <c r="BB25" s="1"/>
      <c r="BC25" s="1"/>
      <c r="BD25" s="1"/>
      <c r="BE25" s="1"/>
      <c r="BF25" s="1"/>
      <c r="BG25" s="1"/>
      <c r="BT25" s="18"/>
    </row>
    <row r="26" spans="2:72" s="88" customFormat="1" hidden="1" x14ac:dyDescent="0.25">
      <c r="B26" s="2"/>
      <c r="C26" s="19"/>
      <c r="D26" s="1"/>
      <c r="E26" s="1"/>
      <c r="F26" s="6" t="s">
        <v>838</v>
      </c>
      <c r="Q26" s="89"/>
      <c r="R26" s="89"/>
      <c r="W26" s="89"/>
      <c r="X26" s="89"/>
      <c r="AB26" s="1"/>
      <c r="AR26" s="1"/>
      <c r="AS26" s="1"/>
      <c r="AT26" s="1"/>
      <c r="AU26" s="1"/>
      <c r="AV26" s="1"/>
      <c r="AW26" s="1"/>
      <c r="AX26" s="1"/>
      <c r="AY26" s="1"/>
      <c r="AZ26" s="1"/>
      <c r="BA26" s="1"/>
      <c r="BB26" s="1"/>
      <c r="BC26" s="1"/>
      <c r="BD26" s="1"/>
      <c r="BE26" s="1"/>
      <c r="BF26" s="1"/>
      <c r="BG26" s="1"/>
      <c r="BT26" s="18"/>
    </row>
    <row r="27" spans="2:72" s="88" customFormat="1" hidden="1" x14ac:dyDescent="0.25">
      <c r="B27" s="2"/>
      <c r="C27" s="19"/>
      <c r="D27" s="1"/>
      <c r="E27" s="1"/>
      <c r="F27" s="6" t="s">
        <v>812</v>
      </c>
      <c r="Q27" s="89"/>
      <c r="R27" s="89"/>
      <c r="W27" s="89"/>
      <c r="X27" s="89"/>
      <c r="AB27" s="1"/>
      <c r="AR27" s="1"/>
      <c r="AS27" s="1"/>
      <c r="AT27" s="1"/>
      <c r="AU27" s="1"/>
      <c r="AV27" s="1"/>
      <c r="AW27" s="1"/>
      <c r="AX27" s="1"/>
      <c r="AY27" s="1"/>
      <c r="AZ27" s="1"/>
      <c r="BA27" s="1"/>
      <c r="BB27" s="1"/>
      <c r="BC27" s="1"/>
      <c r="BD27" s="1"/>
      <c r="BE27" s="1"/>
      <c r="BF27" s="1"/>
      <c r="BG27" s="1"/>
      <c r="BT27" s="18"/>
    </row>
    <row r="28" spans="2:72" s="88" customFormat="1" hidden="1" x14ac:dyDescent="0.25">
      <c r="B28" s="2"/>
      <c r="C28" s="19"/>
      <c r="D28" s="1"/>
      <c r="E28" s="1"/>
      <c r="F28" s="6" t="s">
        <v>813</v>
      </c>
      <c r="Q28" s="89"/>
      <c r="R28" s="89"/>
      <c r="W28" s="89"/>
      <c r="X28" s="89"/>
      <c r="AB28" s="1"/>
      <c r="AR28" s="1"/>
      <c r="AS28" s="1"/>
      <c r="AT28" s="1"/>
      <c r="AU28" s="1"/>
      <c r="AV28" s="1"/>
      <c r="AW28" s="1"/>
      <c r="AX28" s="1"/>
      <c r="AY28" s="1"/>
      <c r="AZ28" s="1"/>
      <c r="BA28" s="1"/>
      <c r="BB28" s="1"/>
      <c r="BC28" s="1"/>
      <c r="BD28" s="1"/>
      <c r="BE28" s="1"/>
      <c r="BF28" s="1"/>
      <c r="BG28" s="1"/>
      <c r="BT28" s="18"/>
    </row>
    <row r="29" spans="2:72" s="88" customFormat="1" hidden="1" x14ac:dyDescent="0.25">
      <c r="B29" s="2"/>
      <c r="C29" s="19"/>
      <c r="D29" s="1"/>
      <c r="E29" s="1"/>
      <c r="F29" s="6" t="s">
        <v>42</v>
      </c>
      <c r="Q29" s="89"/>
      <c r="R29" s="89"/>
      <c r="W29" s="89"/>
      <c r="X29" s="89"/>
      <c r="AB29" s="1"/>
      <c r="AR29" s="1"/>
      <c r="AS29" s="1"/>
      <c r="AT29" s="1"/>
      <c r="AU29" s="1"/>
      <c r="AV29" s="1"/>
      <c r="AW29" s="1"/>
      <c r="AX29" s="1"/>
      <c r="AY29" s="1"/>
      <c r="AZ29" s="1"/>
      <c r="BA29" s="1"/>
      <c r="BB29" s="1"/>
      <c r="BC29" s="1"/>
      <c r="BD29" s="1"/>
      <c r="BE29" s="1"/>
      <c r="BF29" s="1"/>
      <c r="BG29" s="1"/>
      <c r="BT29" s="18"/>
    </row>
    <row r="30" spans="2:72" s="88" customFormat="1" hidden="1" x14ac:dyDescent="0.25">
      <c r="B30" s="2"/>
      <c r="C30" s="19"/>
      <c r="D30" s="1"/>
      <c r="E30" s="1"/>
      <c r="F30" s="6" t="s">
        <v>45</v>
      </c>
      <c r="Q30" s="89"/>
      <c r="R30" s="89"/>
      <c r="W30" s="89"/>
      <c r="X30" s="89"/>
      <c r="AB30" s="1"/>
      <c r="AR30" s="1"/>
      <c r="AS30" s="1"/>
      <c r="AT30" s="1"/>
      <c r="AU30" s="1"/>
      <c r="AV30" s="1"/>
      <c r="AW30" s="1"/>
      <c r="AX30" s="1"/>
      <c r="AY30" s="1"/>
      <c r="AZ30" s="1"/>
      <c r="BA30" s="1"/>
      <c r="BB30" s="1"/>
      <c r="BC30" s="1"/>
      <c r="BD30" s="1"/>
      <c r="BE30" s="1"/>
      <c r="BF30" s="1"/>
      <c r="BG30" s="1"/>
      <c r="BT30" s="18"/>
    </row>
    <row r="31" spans="2:72" s="88" customFormat="1" hidden="1" x14ac:dyDescent="0.25">
      <c r="B31" s="2"/>
      <c r="C31" s="19"/>
      <c r="D31" s="1"/>
      <c r="E31" s="1"/>
      <c r="F31" s="6" t="s">
        <v>836</v>
      </c>
      <c r="Q31" s="89"/>
      <c r="R31" s="89"/>
      <c r="W31" s="89"/>
      <c r="X31" s="89"/>
      <c r="AB31" s="1"/>
      <c r="AR31" s="1"/>
      <c r="AS31" s="1"/>
      <c r="AT31" s="1"/>
      <c r="AU31" s="1"/>
      <c r="AV31" s="1"/>
      <c r="AW31" s="1"/>
      <c r="AX31" s="1"/>
      <c r="AY31" s="1"/>
      <c r="AZ31" s="1"/>
      <c r="BA31" s="1"/>
      <c r="BB31" s="1"/>
      <c r="BC31" s="1"/>
      <c r="BD31" s="1"/>
      <c r="BE31" s="1"/>
      <c r="BF31" s="1"/>
      <c r="BG31" s="1"/>
      <c r="BT31" s="18"/>
    </row>
    <row r="32" spans="2:72" s="88" customFormat="1" hidden="1" x14ac:dyDescent="0.25">
      <c r="B32" s="2"/>
      <c r="C32" s="19"/>
      <c r="D32" s="1"/>
      <c r="E32" s="1"/>
      <c r="F32" s="6" t="s">
        <v>823</v>
      </c>
      <c r="Q32" s="89"/>
      <c r="R32" s="89"/>
      <c r="W32" s="89"/>
      <c r="X32" s="89"/>
      <c r="AB32" s="1"/>
      <c r="AR32" s="1"/>
      <c r="AS32" s="1"/>
      <c r="AT32" s="1"/>
      <c r="AU32" s="1"/>
      <c r="AV32" s="1"/>
      <c r="AW32" s="1"/>
      <c r="AX32" s="1"/>
      <c r="AY32" s="1"/>
      <c r="AZ32" s="1"/>
      <c r="BA32" s="1"/>
      <c r="BB32" s="1"/>
      <c r="BC32" s="1"/>
      <c r="BD32" s="1"/>
      <c r="BE32" s="1"/>
      <c r="BF32" s="1"/>
      <c r="BG32" s="1"/>
      <c r="BT32" s="18"/>
    </row>
    <row r="33" spans="2:72" s="88" customFormat="1" hidden="1" x14ac:dyDescent="0.25">
      <c r="B33" s="2"/>
      <c r="C33" s="19"/>
      <c r="D33" s="1"/>
      <c r="E33" s="1"/>
      <c r="F33" s="6" t="s">
        <v>830</v>
      </c>
      <c r="Q33" s="89"/>
      <c r="R33" s="89"/>
      <c r="W33" s="89"/>
      <c r="X33" s="89"/>
      <c r="AB33" s="1"/>
      <c r="AR33" s="1"/>
      <c r="AS33" s="1"/>
      <c r="AT33" s="1"/>
      <c r="AU33" s="1"/>
      <c r="AV33" s="1"/>
      <c r="AW33" s="1"/>
      <c r="AX33" s="1"/>
      <c r="AY33" s="1"/>
      <c r="AZ33" s="1"/>
      <c r="BA33" s="1"/>
      <c r="BB33" s="1"/>
      <c r="BC33" s="1"/>
      <c r="BD33" s="1"/>
      <c r="BE33" s="1"/>
      <c r="BF33" s="1"/>
      <c r="BG33" s="1"/>
      <c r="BT33" s="18"/>
    </row>
    <row r="34" spans="2:72" s="88" customFormat="1" hidden="1" x14ac:dyDescent="0.25">
      <c r="B34" s="2"/>
      <c r="C34" s="19"/>
      <c r="D34" s="1"/>
      <c r="E34" s="1"/>
      <c r="F34" s="6" t="s">
        <v>840</v>
      </c>
      <c r="Q34" s="89"/>
      <c r="R34" s="89"/>
      <c r="W34" s="89"/>
      <c r="X34" s="89"/>
      <c r="AB34" s="1"/>
      <c r="AR34" s="1"/>
      <c r="AS34" s="1"/>
      <c r="AT34" s="1"/>
      <c r="AU34" s="1"/>
      <c r="AV34" s="1"/>
      <c r="AW34" s="1"/>
      <c r="AX34" s="1"/>
      <c r="AY34" s="1"/>
      <c r="AZ34" s="1"/>
      <c r="BA34" s="1"/>
      <c r="BB34" s="1"/>
      <c r="BC34" s="1"/>
      <c r="BD34" s="1"/>
      <c r="BE34" s="1"/>
      <c r="BF34" s="1"/>
      <c r="BG34" s="1"/>
      <c r="BT34" s="18"/>
    </row>
    <row r="35" spans="2:72" s="88" customFormat="1" hidden="1" x14ac:dyDescent="0.25">
      <c r="B35" s="2"/>
      <c r="C35" s="19"/>
      <c r="D35" s="1"/>
      <c r="E35" s="1"/>
      <c r="F35" s="6" t="s">
        <v>844</v>
      </c>
      <c r="Q35" s="89"/>
      <c r="R35" s="89"/>
      <c r="W35" s="89"/>
      <c r="X35" s="89"/>
      <c r="AB35" s="1"/>
      <c r="AR35" s="1"/>
      <c r="AS35" s="1"/>
      <c r="AT35" s="1"/>
      <c r="AU35" s="1"/>
      <c r="AV35" s="1"/>
      <c r="AW35" s="1"/>
      <c r="AX35" s="1"/>
      <c r="AY35" s="1"/>
      <c r="AZ35" s="1"/>
      <c r="BA35" s="1"/>
      <c r="BB35" s="1"/>
      <c r="BC35" s="1"/>
      <c r="BD35" s="1"/>
      <c r="BE35" s="1"/>
      <c r="BF35" s="1"/>
      <c r="BG35" s="1"/>
      <c r="BT35" s="18"/>
    </row>
    <row r="36" spans="2:72" s="88" customFormat="1" hidden="1" x14ac:dyDescent="0.25">
      <c r="B36" s="2"/>
      <c r="C36" s="19"/>
      <c r="D36" s="1"/>
      <c r="E36" s="1"/>
      <c r="F36" s="6" t="s">
        <v>839</v>
      </c>
      <c r="Q36" s="89"/>
      <c r="R36" s="89"/>
      <c r="W36" s="89"/>
      <c r="X36" s="89"/>
      <c r="AB36" s="1"/>
      <c r="AR36" s="1"/>
      <c r="AS36" s="1"/>
      <c r="AT36" s="1"/>
      <c r="AU36" s="1"/>
      <c r="AV36" s="1"/>
      <c r="AW36" s="1"/>
      <c r="AX36" s="1"/>
      <c r="AY36" s="1"/>
      <c r="AZ36" s="1"/>
      <c r="BA36" s="1"/>
      <c r="BB36" s="1"/>
      <c r="BC36" s="1"/>
      <c r="BD36" s="1"/>
      <c r="BE36" s="1"/>
      <c r="BF36" s="1"/>
      <c r="BG36" s="1"/>
      <c r="BT36" s="18"/>
    </row>
    <row r="37" spans="2:72" s="88" customFormat="1" hidden="1" x14ac:dyDescent="0.25">
      <c r="B37" s="2"/>
      <c r="C37" s="19"/>
      <c r="D37" s="1"/>
      <c r="E37" s="1"/>
      <c r="F37" s="6" t="s">
        <v>826</v>
      </c>
      <c r="Q37" s="89"/>
      <c r="R37" s="89"/>
      <c r="W37" s="89"/>
      <c r="X37" s="89"/>
      <c r="AB37" s="1"/>
      <c r="AR37" s="1"/>
      <c r="AS37" s="1"/>
      <c r="AT37" s="1"/>
      <c r="AU37" s="1"/>
      <c r="AV37" s="1"/>
      <c r="AW37" s="1"/>
      <c r="AX37" s="1"/>
      <c r="AY37" s="1"/>
      <c r="AZ37" s="1"/>
      <c r="BA37" s="1"/>
      <c r="BB37" s="1"/>
      <c r="BC37" s="1"/>
      <c r="BD37" s="1"/>
      <c r="BE37" s="1"/>
      <c r="BF37" s="1"/>
      <c r="BG37" s="1"/>
      <c r="BT37" s="18"/>
    </row>
    <row r="38" spans="2:72" s="88" customFormat="1" hidden="1" x14ac:dyDescent="0.25">
      <c r="B38" s="2"/>
      <c r="C38" s="19"/>
      <c r="D38" s="1"/>
      <c r="E38" s="1"/>
      <c r="F38" s="6" t="s">
        <v>819</v>
      </c>
      <c r="Q38" s="89"/>
      <c r="R38" s="89"/>
      <c r="W38" s="89"/>
      <c r="X38" s="89"/>
      <c r="AB38" s="1"/>
      <c r="AR38" s="1"/>
      <c r="AS38" s="1"/>
      <c r="AT38" s="1"/>
      <c r="AU38" s="1"/>
      <c r="AV38" s="1"/>
      <c r="AW38" s="1"/>
      <c r="AX38" s="1"/>
      <c r="AY38" s="1"/>
      <c r="AZ38" s="1"/>
      <c r="BA38" s="1"/>
      <c r="BB38" s="1"/>
      <c r="BC38" s="1"/>
      <c r="BD38" s="1"/>
      <c r="BE38" s="1"/>
      <c r="BF38" s="1"/>
      <c r="BG38" s="1"/>
      <c r="BT38" s="18"/>
    </row>
    <row r="39" spans="2:72" s="88" customFormat="1" hidden="1" x14ac:dyDescent="0.25">
      <c r="B39" s="2"/>
      <c r="C39" s="19"/>
      <c r="D39" s="1"/>
      <c r="E39" s="1"/>
      <c r="F39" s="6" t="s">
        <v>841</v>
      </c>
      <c r="Q39" s="89"/>
      <c r="R39" s="89"/>
      <c r="W39" s="89"/>
      <c r="X39" s="89"/>
      <c r="AB39" s="1"/>
      <c r="AR39" s="1"/>
      <c r="AS39" s="1"/>
      <c r="AT39" s="1"/>
      <c r="AU39" s="1"/>
      <c r="AV39" s="1"/>
      <c r="AW39" s="1"/>
      <c r="AX39" s="1"/>
      <c r="AY39" s="1"/>
      <c r="AZ39" s="1"/>
      <c r="BA39" s="1"/>
      <c r="BB39" s="1"/>
      <c r="BC39" s="1"/>
      <c r="BD39" s="1"/>
      <c r="BE39" s="1"/>
      <c r="BF39" s="1"/>
      <c r="BG39" s="1"/>
      <c r="BT39" s="18"/>
    </row>
    <row r="40" spans="2:72" s="88" customFormat="1" hidden="1" x14ac:dyDescent="0.25">
      <c r="B40" s="2"/>
      <c r="C40" s="19"/>
      <c r="D40" s="1"/>
      <c r="E40" s="1"/>
      <c r="F40" s="6" t="s">
        <v>842</v>
      </c>
      <c r="Q40" s="89"/>
      <c r="R40" s="89"/>
      <c r="W40" s="89"/>
      <c r="X40" s="89"/>
      <c r="AB40" s="1"/>
      <c r="AR40" s="1"/>
      <c r="AS40" s="1"/>
      <c r="AT40" s="1"/>
      <c r="AU40" s="1"/>
      <c r="AV40" s="1"/>
      <c r="AW40" s="1"/>
      <c r="AX40" s="1"/>
      <c r="AY40" s="1"/>
      <c r="AZ40" s="1"/>
      <c r="BA40" s="1"/>
      <c r="BB40" s="1"/>
      <c r="BC40" s="1"/>
      <c r="BD40" s="1"/>
      <c r="BE40" s="1"/>
      <c r="BF40" s="1"/>
      <c r="BG40" s="1"/>
      <c r="BT40" s="18"/>
    </row>
    <row r="41" spans="2:72" s="88" customFormat="1" hidden="1" x14ac:dyDescent="0.25">
      <c r="B41" s="2"/>
      <c r="C41" s="19"/>
      <c r="D41" s="1"/>
      <c r="E41" s="1"/>
      <c r="F41" s="6" t="s">
        <v>833</v>
      </c>
      <c r="Q41" s="89"/>
      <c r="R41" s="89"/>
      <c r="W41" s="89"/>
      <c r="X41" s="89"/>
      <c r="AB41" s="1"/>
      <c r="AR41" s="1"/>
      <c r="AS41" s="1"/>
      <c r="AT41" s="1"/>
      <c r="AU41" s="1"/>
      <c r="AV41" s="1"/>
      <c r="AW41" s="1"/>
      <c r="AX41" s="1"/>
      <c r="AY41" s="1"/>
      <c r="AZ41" s="1"/>
      <c r="BA41" s="1"/>
      <c r="BB41" s="1"/>
      <c r="BC41" s="1"/>
      <c r="BD41" s="1"/>
      <c r="BE41" s="1"/>
      <c r="BF41" s="1"/>
      <c r="BG41" s="1"/>
      <c r="BT41" s="18"/>
    </row>
    <row r="42" spans="2:72" s="88" customFormat="1" hidden="1" x14ac:dyDescent="0.25">
      <c r="B42" s="2"/>
      <c r="C42" s="19"/>
      <c r="D42" s="1"/>
      <c r="E42" s="1"/>
      <c r="F42" s="6" t="s">
        <v>47</v>
      </c>
      <c r="Q42" s="89"/>
      <c r="R42" s="89"/>
      <c r="W42" s="89"/>
      <c r="X42" s="89"/>
      <c r="AB42" s="1"/>
      <c r="AR42" s="1"/>
      <c r="AS42" s="1"/>
      <c r="AT42" s="1"/>
      <c r="AU42" s="1"/>
      <c r="AV42" s="1"/>
      <c r="AW42" s="1"/>
      <c r="AX42" s="1"/>
      <c r="AY42" s="1"/>
      <c r="AZ42" s="1"/>
      <c r="BA42" s="1"/>
      <c r="BB42" s="1"/>
      <c r="BC42" s="1"/>
      <c r="BD42" s="1"/>
      <c r="BE42" s="1"/>
      <c r="BF42" s="1"/>
      <c r="BG42" s="1"/>
      <c r="BT42" s="18"/>
    </row>
    <row r="43" spans="2:72" s="88" customFormat="1" hidden="1" x14ac:dyDescent="0.25">
      <c r="B43" s="2"/>
      <c r="C43" s="19"/>
      <c r="D43" s="1"/>
      <c r="E43" s="1"/>
      <c r="F43" s="6" t="s">
        <v>864</v>
      </c>
      <c r="Q43" s="89"/>
      <c r="R43" s="89"/>
      <c r="W43" s="89"/>
      <c r="X43" s="89"/>
      <c r="AB43" s="1"/>
      <c r="AR43" s="1"/>
      <c r="AS43" s="1"/>
      <c r="AT43" s="1"/>
      <c r="AU43" s="1"/>
      <c r="AV43" s="1"/>
      <c r="AW43" s="1"/>
      <c r="AX43" s="1"/>
      <c r="AY43" s="1"/>
      <c r="AZ43" s="1"/>
      <c r="BA43" s="1"/>
      <c r="BB43" s="1"/>
      <c r="BC43" s="1"/>
      <c r="BD43" s="1"/>
      <c r="BE43" s="1"/>
      <c r="BF43" s="1"/>
      <c r="BG43" s="1"/>
      <c r="BT43" s="18"/>
    </row>
    <row r="44" spans="2:72" s="88" customFormat="1" x14ac:dyDescent="0.25">
      <c r="B44" s="2"/>
      <c r="C44" s="19"/>
      <c r="D44" s="1"/>
      <c r="E44" s="1"/>
      <c r="F44" s="1"/>
      <c r="Q44" s="89"/>
      <c r="R44" s="89"/>
      <c r="W44" s="89"/>
      <c r="X44" s="89"/>
      <c r="AB44" s="1"/>
      <c r="AR44" s="1"/>
      <c r="AS44" s="1"/>
      <c r="AT44" s="1"/>
      <c r="AU44" s="1"/>
      <c r="AV44" s="1"/>
      <c r="AW44" s="1"/>
      <c r="AX44" s="1"/>
      <c r="AY44" s="1"/>
      <c r="AZ44" s="1"/>
      <c r="BA44" s="1"/>
      <c r="BB44" s="1"/>
      <c r="BC44" s="1"/>
      <c r="BD44" s="1"/>
      <c r="BE44" s="1"/>
      <c r="BF44" s="1"/>
      <c r="BG44" s="1"/>
      <c r="BT44" s="18"/>
    </row>
    <row r="45" spans="2:72" ht="4.55" customHeight="1" x14ac:dyDescent="0.25"/>
    <row r="46" spans="2:72" s="3" customFormat="1" ht="4.55" customHeight="1" thickBot="1" x14ac:dyDescent="0.35">
      <c r="B46" s="11"/>
      <c r="C46" s="19"/>
      <c r="AI46" s="12"/>
      <c r="AJ46" s="12"/>
      <c r="BT46" s="19"/>
    </row>
    <row r="47" spans="2:72" s="3" customFormat="1" ht="32.25" customHeight="1" thickBot="1" x14ac:dyDescent="0.35">
      <c r="B47" s="11"/>
      <c r="C47" s="19"/>
      <c r="D47" s="128" t="s">
        <v>765</v>
      </c>
      <c r="E47" s="129"/>
      <c r="F47" s="129"/>
      <c r="G47" s="129"/>
      <c r="H47" s="130"/>
      <c r="AI47" s="12"/>
      <c r="AJ47" s="12"/>
      <c r="BT47" s="19"/>
    </row>
    <row r="48" spans="2:72" s="3" customFormat="1" ht="11.3" hidden="1" customHeight="1" x14ac:dyDescent="0.3">
      <c r="B48" s="11"/>
      <c r="C48" s="19"/>
      <c r="AI48" s="12"/>
      <c r="AJ48" s="12"/>
      <c r="BT48" s="19"/>
    </row>
    <row r="49" spans="1:140" s="3" customFormat="1" hidden="1" x14ac:dyDescent="0.3">
      <c r="B49" s="11"/>
      <c r="C49" s="19"/>
      <c r="AI49" s="12"/>
      <c r="AJ49" s="12"/>
      <c r="BT49" s="19"/>
    </row>
    <row r="50" spans="1:140" s="3" customFormat="1" hidden="1" x14ac:dyDescent="0.3">
      <c r="B50" s="11"/>
      <c r="C50" s="19"/>
      <c r="AI50" s="12"/>
      <c r="AJ50" s="12"/>
      <c r="BT50" s="19"/>
    </row>
    <row r="51" spans="1:140" s="3" customFormat="1" hidden="1" x14ac:dyDescent="0.3">
      <c r="B51" s="11"/>
      <c r="C51" s="19"/>
      <c r="AI51" s="12"/>
      <c r="AJ51" s="12"/>
      <c r="BT51" s="19"/>
    </row>
    <row r="52" spans="1:140" s="3" customFormat="1" hidden="1" x14ac:dyDescent="0.3">
      <c r="B52" s="11"/>
      <c r="C52" s="19"/>
      <c r="AI52" s="12"/>
      <c r="AJ52" s="12"/>
      <c r="BT52" s="19"/>
    </row>
    <row r="53" spans="1:140" s="3" customFormat="1" ht="15.05" thickBot="1" x14ac:dyDescent="0.35">
      <c r="B53" s="11"/>
      <c r="C53" s="19"/>
      <c r="AI53" s="12"/>
      <c r="AJ53" s="12"/>
      <c r="BT53" s="19"/>
    </row>
    <row r="54" spans="1:140" s="3" customFormat="1" ht="16.45" customHeight="1" thickBot="1" x14ac:dyDescent="0.35">
      <c r="B54" s="11"/>
      <c r="C54" s="19"/>
      <c r="D54" s="131" t="s">
        <v>487</v>
      </c>
      <c r="E54" s="132"/>
      <c r="F54" s="132"/>
      <c r="G54" s="132"/>
      <c r="H54" s="132"/>
      <c r="I54" s="132"/>
      <c r="J54" s="132"/>
      <c r="K54" s="132"/>
      <c r="L54" s="132"/>
      <c r="M54" s="133"/>
      <c r="N54" s="134" t="s">
        <v>488</v>
      </c>
      <c r="O54" s="135"/>
      <c r="P54" s="135"/>
      <c r="Q54" s="135"/>
      <c r="R54" s="135"/>
      <c r="S54" s="135"/>
      <c r="T54" s="135"/>
      <c r="U54" s="135"/>
      <c r="V54" s="135"/>
      <c r="W54" s="135"/>
      <c r="X54" s="135"/>
      <c r="Y54" s="135"/>
      <c r="Z54" s="136"/>
      <c r="AA54" s="140" t="s">
        <v>489</v>
      </c>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2"/>
      <c r="BT54" s="19"/>
    </row>
    <row r="55" spans="1:140" s="51" customFormat="1" ht="100.5" customHeight="1" x14ac:dyDescent="0.25">
      <c r="A55" s="31" t="s">
        <v>408</v>
      </c>
      <c r="B55" s="166" t="s">
        <v>809</v>
      </c>
      <c r="C55" s="52" t="s">
        <v>494</v>
      </c>
      <c r="D55" s="52" t="s">
        <v>3</v>
      </c>
      <c r="E55" s="166" t="s">
        <v>810</v>
      </c>
      <c r="F55" s="52" t="s">
        <v>811</v>
      </c>
      <c r="G55" s="52" t="s">
        <v>11</v>
      </c>
      <c r="H55" s="52" t="s">
        <v>63</v>
      </c>
      <c r="I55" s="52" t="s">
        <v>70</v>
      </c>
      <c r="J55" s="52" t="s">
        <v>74</v>
      </c>
      <c r="K55" s="52" t="s">
        <v>12</v>
      </c>
      <c r="L55" s="52" t="s">
        <v>0</v>
      </c>
      <c r="M55" s="52" t="s">
        <v>13</v>
      </c>
      <c r="N55" s="56" t="s">
        <v>1</v>
      </c>
      <c r="O55" s="56" t="s">
        <v>2</v>
      </c>
      <c r="P55" s="52" t="s">
        <v>477</v>
      </c>
      <c r="Q55" s="52" t="s">
        <v>508</v>
      </c>
      <c r="R55" s="52" t="s">
        <v>484</v>
      </c>
      <c r="S55" s="53" t="s">
        <v>62</v>
      </c>
      <c r="T55" s="56" t="s">
        <v>1</v>
      </c>
      <c r="U55" s="56" t="s">
        <v>2</v>
      </c>
      <c r="V55" s="52" t="s">
        <v>478</v>
      </c>
      <c r="W55" s="52" t="s">
        <v>509</v>
      </c>
      <c r="X55" s="52" t="s">
        <v>485</v>
      </c>
      <c r="Y55" s="52" t="s">
        <v>153</v>
      </c>
      <c r="Z55" s="52" t="s">
        <v>88</v>
      </c>
      <c r="AA55" s="54" t="s">
        <v>10</v>
      </c>
      <c r="AB55" s="54" t="s">
        <v>14</v>
      </c>
      <c r="AC55" s="54" t="s">
        <v>93</v>
      </c>
      <c r="AD55" s="54" t="s">
        <v>154</v>
      </c>
      <c r="AE55" s="54" t="s">
        <v>168</v>
      </c>
      <c r="AF55" s="54" t="s">
        <v>155</v>
      </c>
      <c r="AG55" s="54" t="s">
        <v>543</v>
      </c>
      <c r="AH55" s="54" t="s">
        <v>544</v>
      </c>
      <c r="AI55" s="54" t="s">
        <v>545</v>
      </c>
      <c r="AJ55" s="54" t="s">
        <v>546</v>
      </c>
      <c r="AK55" s="54" t="s">
        <v>182</v>
      </c>
      <c r="AL55" s="54" t="s">
        <v>16</v>
      </c>
      <c r="AM55" s="54" t="s">
        <v>15</v>
      </c>
      <c r="AN55" s="54" t="s">
        <v>17</v>
      </c>
      <c r="AO55" s="54" t="s">
        <v>18</v>
      </c>
      <c r="AP55" s="54" t="s">
        <v>19</v>
      </c>
      <c r="AQ55" s="54" t="s">
        <v>170</v>
      </c>
      <c r="AR55" s="54" t="s">
        <v>99</v>
      </c>
      <c r="AS55" s="54" t="s">
        <v>100</v>
      </c>
      <c r="AT55" s="54" t="s">
        <v>94</v>
      </c>
      <c r="AU55" s="54" t="s">
        <v>95</v>
      </c>
      <c r="AV55" s="54" t="s">
        <v>96</v>
      </c>
      <c r="AW55" s="54" t="s">
        <v>97</v>
      </c>
      <c r="AX55" s="54" t="s">
        <v>98</v>
      </c>
      <c r="AY55" s="54" t="s">
        <v>119</v>
      </c>
      <c r="AZ55" s="54" t="s">
        <v>120</v>
      </c>
      <c r="BA55" s="54" t="s">
        <v>121</v>
      </c>
      <c r="BB55" s="54" t="s">
        <v>122</v>
      </c>
      <c r="BC55" s="54" t="s">
        <v>123</v>
      </c>
      <c r="BD55" s="54" t="s">
        <v>124</v>
      </c>
      <c r="BE55" s="54" t="s">
        <v>125</v>
      </c>
      <c r="BF55" s="54" t="s">
        <v>132</v>
      </c>
      <c r="BG55" s="54" t="s">
        <v>481</v>
      </c>
      <c r="BH55" s="54" t="s">
        <v>482</v>
      </c>
      <c r="BI55" s="54" t="s">
        <v>483</v>
      </c>
      <c r="BJ55" s="54" t="s">
        <v>160</v>
      </c>
      <c r="BK55" s="54" t="s">
        <v>161</v>
      </c>
      <c r="BL55" s="54" t="s">
        <v>159</v>
      </c>
      <c r="BM55" s="54" t="s">
        <v>162</v>
      </c>
      <c r="BN55" s="55" t="s">
        <v>163</v>
      </c>
      <c r="BO55" s="55" t="s">
        <v>164</v>
      </c>
      <c r="BP55" s="55" t="s">
        <v>184</v>
      </c>
      <c r="BQ55" s="55" t="s">
        <v>183</v>
      </c>
      <c r="BR55" s="55" t="s">
        <v>185</v>
      </c>
      <c r="BS55" s="55" t="s">
        <v>183</v>
      </c>
      <c r="BT55" s="54" t="s">
        <v>493</v>
      </c>
    </row>
    <row r="56" spans="1:140" s="27" customFormat="1" ht="111.8" customHeight="1" x14ac:dyDescent="0.25">
      <c r="A56" s="143">
        <v>1</v>
      </c>
      <c r="B56" s="143" t="s">
        <v>169</v>
      </c>
      <c r="C56" s="49" t="s">
        <v>8</v>
      </c>
      <c r="D56" s="42" t="s">
        <v>8</v>
      </c>
      <c r="E56" s="143" t="s">
        <v>845</v>
      </c>
      <c r="F56" s="82" t="s">
        <v>813</v>
      </c>
      <c r="G56" s="144" t="s">
        <v>41</v>
      </c>
      <c r="H56" s="145" t="s">
        <v>65</v>
      </c>
      <c r="I56" s="145" t="s">
        <v>75</v>
      </c>
      <c r="J56" s="145" t="s">
        <v>82</v>
      </c>
      <c r="K56" s="146" t="s">
        <v>490</v>
      </c>
      <c r="L56" s="147" t="s">
        <v>171</v>
      </c>
      <c r="M56" s="146" t="s">
        <v>491</v>
      </c>
      <c r="N56" s="148">
        <v>3</v>
      </c>
      <c r="O56" s="148">
        <v>4</v>
      </c>
      <c r="P56" s="149">
        <v>12</v>
      </c>
      <c r="Q56" s="150" t="s">
        <v>510</v>
      </c>
      <c r="R56" s="150" t="s">
        <v>84</v>
      </c>
      <c r="S56" s="150" t="s">
        <v>90</v>
      </c>
      <c r="T56" s="151">
        <v>2</v>
      </c>
      <c r="U56" s="151">
        <v>3</v>
      </c>
      <c r="V56" s="149">
        <v>6</v>
      </c>
      <c r="W56" s="150" t="s">
        <v>786</v>
      </c>
      <c r="X56" s="150" t="s">
        <v>86</v>
      </c>
      <c r="Y56" s="145" t="s">
        <v>512</v>
      </c>
      <c r="Z56" s="145" t="s">
        <v>23</v>
      </c>
      <c r="AA56" s="43" t="s">
        <v>668</v>
      </c>
      <c r="AB56" s="47" t="s">
        <v>594</v>
      </c>
      <c r="AC56" s="25" t="s">
        <v>23</v>
      </c>
      <c r="AD56" s="47" t="s">
        <v>595</v>
      </c>
      <c r="AE56" s="25" t="s">
        <v>7</v>
      </c>
      <c r="AF56" s="38">
        <v>12</v>
      </c>
      <c r="AG56" s="25">
        <v>3</v>
      </c>
      <c r="AH56" s="25">
        <v>3</v>
      </c>
      <c r="AI56" s="25">
        <v>3</v>
      </c>
      <c r="AJ56" s="25">
        <v>3</v>
      </c>
      <c r="AK56" s="25" t="s">
        <v>23</v>
      </c>
      <c r="AL56" s="25" t="s">
        <v>20</v>
      </c>
      <c r="AM56" s="25" t="s">
        <v>6</v>
      </c>
      <c r="AN56" s="25" t="s">
        <v>6</v>
      </c>
      <c r="AO56" s="25" t="s">
        <v>6</v>
      </c>
      <c r="AP56" s="25" t="s">
        <v>61</v>
      </c>
      <c r="AQ56" s="25" t="s">
        <v>117</v>
      </c>
      <c r="AR56" s="25" t="s">
        <v>101</v>
      </c>
      <c r="AS56" s="25" t="s">
        <v>103</v>
      </c>
      <c r="AT56" s="25" t="s">
        <v>105</v>
      </c>
      <c r="AU56" s="25" t="s">
        <v>113</v>
      </c>
      <c r="AV56" s="47" t="s">
        <v>108</v>
      </c>
      <c r="AW56" s="47" t="s">
        <v>110</v>
      </c>
      <c r="AX56" s="47" t="s">
        <v>112</v>
      </c>
      <c r="AY56" s="25">
        <v>15</v>
      </c>
      <c r="AZ56" s="25">
        <v>15</v>
      </c>
      <c r="BA56" s="25">
        <v>15</v>
      </c>
      <c r="BB56" s="25">
        <v>15</v>
      </c>
      <c r="BC56" s="25">
        <v>15</v>
      </c>
      <c r="BD56" s="25">
        <v>15</v>
      </c>
      <c r="BE56" s="25">
        <v>10</v>
      </c>
      <c r="BF56" s="38">
        <v>100</v>
      </c>
      <c r="BG56" s="38" t="s">
        <v>126</v>
      </c>
      <c r="BH56" s="26" t="s">
        <v>156</v>
      </c>
      <c r="BI56" s="38" t="s">
        <v>126</v>
      </c>
      <c r="BJ56" s="38" t="s">
        <v>126</v>
      </c>
      <c r="BK56" s="38">
        <v>100</v>
      </c>
      <c r="BL56" s="138">
        <v>83.333333333333329</v>
      </c>
      <c r="BM56" s="139" t="s">
        <v>127</v>
      </c>
      <c r="BN56" s="29" t="s">
        <v>166</v>
      </c>
      <c r="BO56" s="29" t="s">
        <v>167</v>
      </c>
      <c r="BP56" s="35">
        <v>0</v>
      </c>
      <c r="BQ56" s="137">
        <v>0.66666666666666663</v>
      </c>
      <c r="BR56" s="35">
        <v>0</v>
      </c>
      <c r="BS56" s="137">
        <v>0.66666666666666663</v>
      </c>
      <c r="BT56" s="49" t="s">
        <v>8</v>
      </c>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row>
    <row r="57" spans="1:140" s="27" customFormat="1" ht="111.8" customHeight="1" x14ac:dyDescent="0.25">
      <c r="A57" s="143"/>
      <c r="B57" s="143"/>
      <c r="C57" s="49" t="s">
        <v>8</v>
      </c>
      <c r="D57" s="82" t="s">
        <v>8</v>
      </c>
      <c r="E57" s="143"/>
      <c r="F57" s="82" t="s">
        <v>813</v>
      </c>
      <c r="G57" s="144"/>
      <c r="H57" s="145"/>
      <c r="I57" s="145"/>
      <c r="J57" s="145"/>
      <c r="K57" s="146"/>
      <c r="L57" s="147"/>
      <c r="M57" s="146"/>
      <c r="N57" s="148"/>
      <c r="O57" s="148"/>
      <c r="P57" s="149"/>
      <c r="Q57" s="150"/>
      <c r="R57" s="150"/>
      <c r="S57" s="150"/>
      <c r="T57" s="148">
        <v>-1</v>
      </c>
      <c r="U57" s="148">
        <v>0</v>
      </c>
      <c r="V57" s="149">
        <v>0</v>
      </c>
      <c r="W57" s="150"/>
      <c r="X57" s="150"/>
      <c r="Y57" s="148"/>
      <c r="Z57" s="148"/>
      <c r="AA57" s="43" t="s">
        <v>669</v>
      </c>
      <c r="AB57" s="47" t="s">
        <v>594</v>
      </c>
      <c r="AC57" s="25" t="s">
        <v>23</v>
      </c>
      <c r="AD57" s="47" t="s">
        <v>596</v>
      </c>
      <c r="AE57" s="25" t="s">
        <v>7</v>
      </c>
      <c r="AF57" s="38">
        <v>12</v>
      </c>
      <c r="AG57" s="25">
        <v>3</v>
      </c>
      <c r="AH57" s="25">
        <v>3</v>
      </c>
      <c r="AI57" s="25">
        <v>3</v>
      </c>
      <c r="AJ57" s="25">
        <v>3</v>
      </c>
      <c r="AK57" s="25" t="s">
        <v>23</v>
      </c>
      <c r="AL57" s="25" t="s">
        <v>20</v>
      </c>
      <c r="AM57" s="25" t="s">
        <v>6</v>
      </c>
      <c r="AN57" s="25" t="s">
        <v>6</v>
      </c>
      <c r="AO57" s="25" t="s">
        <v>6</v>
      </c>
      <c r="AP57" s="25" t="s">
        <v>61</v>
      </c>
      <c r="AQ57" s="25" t="s">
        <v>117</v>
      </c>
      <c r="AR57" s="25" t="s">
        <v>101</v>
      </c>
      <c r="AS57" s="25" t="s">
        <v>103</v>
      </c>
      <c r="AT57" s="25" t="s">
        <v>105</v>
      </c>
      <c r="AU57" s="25" t="s">
        <v>113</v>
      </c>
      <c r="AV57" s="47" t="s">
        <v>108</v>
      </c>
      <c r="AW57" s="47" t="s">
        <v>110</v>
      </c>
      <c r="AX57" s="47" t="s">
        <v>112</v>
      </c>
      <c r="AY57" s="25">
        <v>15</v>
      </c>
      <c r="AZ57" s="25">
        <v>15</v>
      </c>
      <c r="BA57" s="25">
        <v>15</v>
      </c>
      <c r="BB57" s="25">
        <v>15</v>
      </c>
      <c r="BC57" s="25">
        <v>15</v>
      </c>
      <c r="BD57" s="25">
        <v>15</v>
      </c>
      <c r="BE57" s="25">
        <v>10</v>
      </c>
      <c r="BF57" s="38">
        <v>100</v>
      </c>
      <c r="BG57" s="38" t="s">
        <v>126</v>
      </c>
      <c r="BH57" s="26" t="s">
        <v>156</v>
      </c>
      <c r="BI57" s="38" t="s">
        <v>126</v>
      </c>
      <c r="BJ57" s="38" t="s">
        <v>126</v>
      </c>
      <c r="BK57" s="38">
        <v>100</v>
      </c>
      <c r="BL57" s="138"/>
      <c r="BM57" s="139"/>
      <c r="BN57" s="29" t="s">
        <v>165</v>
      </c>
      <c r="BO57" s="29" t="s">
        <v>165</v>
      </c>
      <c r="BP57" s="35">
        <v>1</v>
      </c>
      <c r="BQ57" s="137"/>
      <c r="BR57" s="35">
        <v>1</v>
      </c>
      <c r="BS57" s="137"/>
      <c r="BT57" s="49" t="s">
        <v>8</v>
      </c>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row>
    <row r="58" spans="1:140" s="27" customFormat="1" ht="111.8" customHeight="1" x14ac:dyDescent="0.25">
      <c r="A58" s="143"/>
      <c r="B58" s="143"/>
      <c r="C58" s="49" t="s">
        <v>8</v>
      </c>
      <c r="D58" s="82" t="s">
        <v>8</v>
      </c>
      <c r="E58" s="143"/>
      <c r="F58" s="82" t="s">
        <v>813</v>
      </c>
      <c r="G58" s="144"/>
      <c r="H58" s="145"/>
      <c r="I58" s="145"/>
      <c r="J58" s="145"/>
      <c r="K58" s="146"/>
      <c r="L58" s="147"/>
      <c r="M58" s="146"/>
      <c r="N58" s="148"/>
      <c r="O58" s="148"/>
      <c r="P58" s="149"/>
      <c r="Q58" s="150"/>
      <c r="R58" s="150"/>
      <c r="S58" s="150"/>
      <c r="T58" s="148">
        <v>-1</v>
      </c>
      <c r="U58" s="148">
        <v>0</v>
      </c>
      <c r="V58" s="149">
        <v>0</v>
      </c>
      <c r="W58" s="150"/>
      <c r="X58" s="150"/>
      <c r="Y58" s="148"/>
      <c r="Z58" s="148"/>
      <c r="AA58" s="43" t="s">
        <v>670</v>
      </c>
      <c r="AB58" s="47" t="s">
        <v>594</v>
      </c>
      <c r="AC58" s="25" t="s">
        <v>23</v>
      </c>
      <c r="AD58" s="47" t="s">
        <v>597</v>
      </c>
      <c r="AE58" s="25" t="s">
        <v>7</v>
      </c>
      <c r="AF58" s="38">
        <v>0</v>
      </c>
      <c r="AG58" s="25">
        <v>0</v>
      </c>
      <c r="AH58" s="25">
        <v>0</v>
      </c>
      <c r="AI58" s="25">
        <v>0</v>
      </c>
      <c r="AJ58" s="25">
        <v>0</v>
      </c>
      <c r="AK58" s="25" t="s">
        <v>6</v>
      </c>
      <c r="AL58" s="25" t="s">
        <v>21</v>
      </c>
      <c r="AM58" s="25" t="s">
        <v>6</v>
      </c>
      <c r="AN58" s="25" t="s">
        <v>6</v>
      </c>
      <c r="AO58" s="25" t="s">
        <v>6</v>
      </c>
      <c r="AP58" s="25" t="s">
        <v>29</v>
      </c>
      <c r="AQ58" s="25" t="s">
        <v>118</v>
      </c>
      <c r="AR58" s="25" t="s">
        <v>101</v>
      </c>
      <c r="AS58" s="25" t="s">
        <v>103</v>
      </c>
      <c r="AT58" s="25" t="s">
        <v>105</v>
      </c>
      <c r="AU58" s="25" t="s">
        <v>114</v>
      </c>
      <c r="AV58" s="47" t="s">
        <v>108</v>
      </c>
      <c r="AW58" s="47" t="s">
        <v>110</v>
      </c>
      <c r="AX58" s="47" t="s">
        <v>112</v>
      </c>
      <c r="AY58" s="25">
        <v>15</v>
      </c>
      <c r="AZ58" s="25">
        <v>15</v>
      </c>
      <c r="BA58" s="25">
        <v>15</v>
      </c>
      <c r="BB58" s="25">
        <v>10</v>
      </c>
      <c r="BC58" s="25">
        <v>15</v>
      </c>
      <c r="BD58" s="25">
        <v>15</v>
      </c>
      <c r="BE58" s="25">
        <v>10</v>
      </c>
      <c r="BF58" s="38">
        <v>95</v>
      </c>
      <c r="BG58" s="38" t="s">
        <v>127</v>
      </c>
      <c r="BH58" s="26" t="s">
        <v>156</v>
      </c>
      <c r="BI58" s="38" t="s">
        <v>126</v>
      </c>
      <c r="BJ58" s="38" t="s">
        <v>127</v>
      </c>
      <c r="BK58" s="38">
        <v>50</v>
      </c>
      <c r="BL58" s="138"/>
      <c r="BM58" s="139"/>
      <c r="BN58" s="29" t="s">
        <v>165</v>
      </c>
      <c r="BO58" s="29" t="s">
        <v>165</v>
      </c>
      <c r="BP58" s="35">
        <v>1</v>
      </c>
      <c r="BQ58" s="137"/>
      <c r="BR58" s="35">
        <v>1</v>
      </c>
      <c r="BS58" s="137"/>
      <c r="BT58" s="49" t="s">
        <v>8</v>
      </c>
      <c r="BU58" s="34"/>
      <c r="BV58" s="34"/>
      <c r="BW58" s="34"/>
      <c r="BX58" s="34"/>
      <c r="BY58" s="34"/>
      <c r="BZ58" s="34"/>
      <c r="CA58" s="34"/>
      <c r="CB58" s="34"/>
      <c r="CC58" s="34"/>
      <c r="CD58" s="34"/>
      <c r="CE58" s="34"/>
      <c r="CF58" s="34"/>
      <c r="CG58" s="34"/>
      <c r="CH58" s="34"/>
      <c r="CI58" s="34"/>
      <c r="CJ58" s="34"/>
      <c r="CK58" s="34"/>
      <c r="CL58" s="34"/>
      <c r="CM58" s="34"/>
      <c r="CN58" s="34"/>
      <c r="CO58" s="34"/>
      <c r="CP58" s="34"/>
      <c r="CQ58" s="34"/>
      <c r="CR58" s="34"/>
      <c r="CS58" s="34"/>
      <c r="CT58" s="34"/>
      <c r="CU58" s="34"/>
      <c r="CV58" s="34"/>
      <c r="CW58" s="34"/>
      <c r="CX58" s="34"/>
      <c r="CY58" s="34"/>
      <c r="CZ58" s="34"/>
      <c r="DA58" s="34"/>
      <c r="DB58" s="34"/>
      <c r="DC58" s="34"/>
      <c r="DD58" s="34"/>
      <c r="DE58" s="34"/>
      <c r="DF58" s="34"/>
      <c r="DG58" s="34"/>
      <c r="DH58" s="34"/>
      <c r="DI58" s="34"/>
      <c r="DJ58" s="34"/>
      <c r="DK58" s="34"/>
      <c r="DL58" s="34"/>
      <c r="DM58" s="34"/>
      <c r="DN58" s="34"/>
      <c r="DO58" s="34"/>
      <c r="DP58" s="34"/>
      <c r="DQ58" s="34"/>
      <c r="DR58" s="34"/>
      <c r="DS58" s="34"/>
      <c r="DT58" s="34"/>
      <c r="DU58" s="34"/>
      <c r="DV58" s="34"/>
      <c r="DW58" s="34"/>
      <c r="DX58" s="34"/>
      <c r="DY58" s="34"/>
      <c r="DZ58" s="34"/>
      <c r="EA58" s="34"/>
      <c r="EB58" s="34"/>
      <c r="EC58" s="34"/>
      <c r="ED58" s="34"/>
      <c r="EE58" s="34"/>
      <c r="EF58" s="34"/>
      <c r="EG58" s="34"/>
      <c r="EH58" s="34"/>
      <c r="EI58" s="34"/>
      <c r="EJ58" s="34"/>
    </row>
    <row r="59" spans="1:140" s="27" customFormat="1" ht="120.05" customHeight="1" x14ac:dyDescent="0.25">
      <c r="A59" s="143">
        <v>2</v>
      </c>
      <c r="B59" s="143" t="s">
        <v>177</v>
      </c>
      <c r="C59" s="49" t="s">
        <v>8</v>
      </c>
      <c r="D59" s="82" t="s">
        <v>8</v>
      </c>
      <c r="E59" s="143" t="s">
        <v>846</v>
      </c>
      <c r="F59" s="82" t="s">
        <v>813</v>
      </c>
      <c r="G59" s="144" t="s">
        <v>41</v>
      </c>
      <c r="H59" s="145" t="s">
        <v>69</v>
      </c>
      <c r="I59" s="145" t="s">
        <v>77</v>
      </c>
      <c r="J59" s="145" t="s">
        <v>83</v>
      </c>
      <c r="K59" s="146" t="s">
        <v>172</v>
      </c>
      <c r="L59" s="147" t="s">
        <v>173</v>
      </c>
      <c r="M59" s="146" t="s">
        <v>492</v>
      </c>
      <c r="N59" s="148">
        <v>1</v>
      </c>
      <c r="O59" s="148">
        <v>3</v>
      </c>
      <c r="P59" s="149">
        <v>3</v>
      </c>
      <c r="Q59" s="150" t="s">
        <v>771</v>
      </c>
      <c r="R59" s="150" t="s">
        <v>86</v>
      </c>
      <c r="S59" s="150" t="s">
        <v>90</v>
      </c>
      <c r="T59" s="151">
        <v>1</v>
      </c>
      <c r="U59" s="151">
        <v>2</v>
      </c>
      <c r="V59" s="149">
        <v>2</v>
      </c>
      <c r="W59" s="150" t="s">
        <v>772</v>
      </c>
      <c r="X59" s="150" t="s">
        <v>87</v>
      </c>
      <c r="Y59" s="145" t="s">
        <v>512</v>
      </c>
      <c r="Z59" s="145" t="s">
        <v>23</v>
      </c>
      <c r="AA59" s="43" t="s">
        <v>671</v>
      </c>
      <c r="AB59" s="47" t="s">
        <v>594</v>
      </c>
      <c r="AC59" s="25" t="s">
        <v>23</v>
      </c>
      <c r="AD59" s="47" t="s">
        <v>598</v>
      </c>
      <c r="AE59" s="25" t="s">
        <v>7</v>
      </c>
      <c r="AF59" s="38">
        <v>0</v>
      </c>
      <c r="AG59" s="25">
        <v>0</v>
      </c>
      <c r="AH59" s="25">
        <v>0</v>
      </c>
      <c r="AI59" s="25">
        <v>0</v>
      </c>
      <c r="AJ59" s="25">
        <v>0</v>
      </c>
      <c r="AK59" s="25" t="s">
        <v>6</v>
      </c>
      <c r="AL59" s="25" t="s">
        <v>21</v>
      </c>
      <c r="AM59" s="25" t="s">
        <v>6</v>
      </c>
      <c r="AN59" s="25" t="s">
        <v>6</v>
      </c>
      <c r="AO59" s="25" t="s">
        <v>6</v>
      </c>
      <c r="AP59" s="25" t="s">
        <v>29</v>
      </c>
      <c r="AQ59" s="25" t="s">
        <v>117</v>
      </c>
      <c r="AR59" s="25" t="s">
        <v>101</v>
      </c>
      <c r="AS59" s="25" t="s">
        <v>103</v>
      </c>
      <c r="AT59" s="25" t="s">
        <v>105</v>
      </c>
      <c r="AU59" s="25" t="s">
        <v>114</v>
      </c>
      <c r="AV59" s="47" t="s">
        <v>108</v>
      </c>
      <c r="AW59" s="47" t="s">
        <v>110</v>
      </c>
      <c r="AX59" s="47" t="s">
        <v>112</v>
      </c>
      <c r="AY59" s="25">
        <v>15</v>
      </c>
      <c r="AZ59" s="25">
        <v>15</v>
      </c>
      <c r="BA59" s="25">
        <v>15</v>
      </c>
      <c r="BB59" s="25">
        <v>10</v>
      </c>
      <c r="BC59" s="25">
        <v>15</v>
      </c>
      <c r="BD59" s="25">
        <v>15</v>
      </c>
      <c r="BE59" s="25">
        <v>10</v>
      </c>
      <c r="BF59" s="38">
        <v>95</v>
      </c>
      <c r="BG59" s="38" t="s">
        <v>127</v>
      </c>
      <c r="BH59" s="26" t="s">
        <v>156</v>
      </c>
      <c r="BI59" s="38" t="s">
        <v>126</v>
      </c>
      <c r="BJ59" s="38" t="s">
        <v>127</v>
      </c>
      <c r="BK59" s="38">
        <v>50</v>
      </c>
      <c r="BL59" s="138">
        <v>66.666666666666671</v>
      </c>
      <c r="BM59" s="139" t="s">
        <v>127</v>
      </c>
      <c r="BN59" s="29" t="s">
        <v>165</v>
      </c>
      <c r="BO59" s="29" t="s">
        <v>165</v>
      </c>
      <c r="BP59" s="35">
        <v>1</v>
      </c>
      <c r="BQ59" s="137">
        <v>0.66666666666666663</v>
      </c>
      <c r="BR59" s="35">
        <v>1</v>
      </c>
      <c r="BS59" s="137">
        <v>0.66666666666666663</v>
      </c>
      <c r="BT59" s="49" t="s">
        <v>8</v>
      </c>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34"/>
      <c r="CW59" s="34"/>
      <c r="CX59" s="34"/>
      <c r="CY59" s="34"/>
      <c r="CZ59" s="34"/>
      <c r="DA59" s="34"/>
      <c r="DB59" s="34"/>
      <c r="DC59" s="34"/>
      <c r="DD59" s="34"/>
      <c r="DE59" s="34"/>
      <c r="DF59" s="34"/>
      <c r="DG59" s="34"/>
      <c r="DH59" s="34"/>
      <c r="DI59" s="34"/>
      <c r="DJ59" s="34"/>
      <c r="DK59" s="34"/>
      <c r="DL59" s="34"/>
      <c r="DM59" s="34"/>
      <c r="DN59" s="34"/>
      <c r="DO59" s="34"/>
      <c r="DP59" s="34"/>
      <c r="DQ59" s="34"/>
      <c r="DR59" s="34"/>
      <c r="DS59" s="34"/>
      <c r="DT59" s="34"/>
      <c r="DU59" s="34"/>
      <c r="DV59" s="34"/>
      <c r="DW59" s="34"/>
      <c r="DX59" s="34"/>
      <c r="DY59" s="34"/>
      <c r="DZ59" s="34"/>
      <c r="EA59" s="34"/>
      <c r="EB59" s="34"/>
      <c r="EC59" s="34"/>
      <c r="ED59" s="34"/>
      <c r="EE59" s="34"/>
      <c r="EF59" s="34"/>
      <c r="EG59" s="34"/>
      <c r="EH59" s="34"/>
      <c r="EI59" s="34"/>
      <c r="EJ59" s="34"/>
    </row>
    <row r="60" spans="1:140" s="27" customFormat="1" ht="111" customHeight="1" x14ac:dyDescent="0.25">
      <c r="A60" s="143"/>
      <c r="B60" s="143" t="s">
        <v>177</v>
      </c>
      <c r="C60" s="49" t="s">
        <v>8</v>
      </c>
      <c r="D60" s="82" t="s">
        <v>8</v>
      </c>
      <c r="E60" s="143"/>
      <c r="F60" s="82" t="s">
        <v>813</v>
      </c>
      <c r="G60" s="144"/>
      <c r="H60" s="145"/>
      <c r="I60" s="145"/>
      <c r="J60" s="145"/>
      <c r="K60" s="146"/>
      <c r="L60" s="147"/>
      <c r="M60" s="146"/>
      <c r="N60" s="148"/>
      <c r="O60" s="148"/>
      <c r="P60" s="149">
        <v>0</v>
      </c>
      <c r="Q60" s="150"/>
      <c r="R60" s="150"/>
      <c r="S60" s="150"/>
      <c r="T60" s="148">
        <v>-1</v>
      </c>
      <c r="U60" s="148">
        <v>0</v>
      </c>
      <c r="V60" s="149">
        <v>0</v>
      </c>
      <c r="W60" s="150"/>
      <c r="X60" s="150"/>
      <c r="Y60" s="148"/>
      <c r="Z60" s="148"/>
      <c r="AA60" s="43" t="s">
        <v>747</v>
      </c>
      <c r="AB60" s="47" t="s">
        <v>594</v>
      </c>
      <c r="AC60" s="25" t="s">
        <v>23</v>
      </c>
      <c r="AD60" s="47" t="s">
        <v>748</v>
      </c>
      <c r="AE60" s="25" t="s">
        <v>7</v>
      </c>
      <c r="AF60" s="38">
        <v>0</v>
      </c>
      <c r="AG60" s="25">
        <v>0</v>
      </c>
      <c r="AH60" s="25">
        <v>0</v>
      </c>
      <c r="AI60" s="25">
        <v>0</v>
      </c>
      <c r="AJ60" s="25">
        <v>0</v>
      </c>
      <c r="AK60" s="25" t="s">
        <v>6</v>
      </c>
      <c r="AL60" s="25" t="s">
        <v>21</v>
      </c>
      <c r="AM60" s="25" t="s">
        <v>6</v>
      </c>
      <c r="AN60" s="25" t="s">
        <v>6</v>
      </c>
      <c r="AO60" s="25" t="s">
        <v>6</v>
      </c>
      <c r="AP60" s="25" t="s">
        <v>30</v>
      </c>
      <c r="AQ60" s="25" t="s">
        <v>117</v>
      </c>
      <c r="AR60" s="25" t="s">
        <v>101</v>
      </c>
      <c r="AS60" s="25" t="s">
        <v>103</v>
      </c>
      <c r="AT60" s="25" t="s">
        <v>105</v>
      </c>
      <c r="AU60" s="25" t="s">
        <v>114</v>
      </c>
      <c r="AV60" s="47" t="s">
        <v>108</v>
      </c>
      <c r="AW60" s="47" t="s">
        <v>110</v>
      </c>
      <c r="AX60" s="47" t="s">
        <v>112</v>
      </c>
      <c r="AY60" s="25">
        <v>15</v>
      </c>
      <c r="AZ60" s="25">
        <v>15</v>
      </c>
      <c r="BA60" s="25">
        <v>15</v>
      </c>
      <c r="BB60" s="25">
        <v>10</v>
      </c>
      <c r="BC60" s="25">
        <v>15</v>
      </c>
      <c r="BD60" s="25">
        <v>15</v>
      </c>
      <c r="BE60" s="25">
        <v>10</v>
      </c>
      <c r="BF60" s="38">
        <v>95</v>
      </c>
      <c r="BG60" s="38" t="s">
        <v>127</v>
      </c>
      <c r="BH60" s="26" t="s">
        <v>156</v>
      </c>
      <c r="BI60" s="38" t="s">
        <v>126</v>
      </c>
      <c r="BJ60" s="38" t="s">
        <v>127</v>
      </c>
      <c r="BK60" s="38">
        <v>50</v>
      </c>
      <c r="BL60" s="138"/>
      <c r="BM60" s="139"/>
      <c r="BN60" s="29" t="s">
        <v>165</v>
      </c>
      <c r="BO60" s="29" t="s">
        <v>165</v>
      </c>
      <c r="BP60" s="35">
        <v>1</v>
      </c>
      <c r="BQ60" s="137"/>
      <c r="BR60" s="35">
        <v>1</v>
      </c>
      <c r="BS60" s="137"/>
      <c r="BT60" s="49" t="s">
        <v>8</v>
      </c>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34"/>
      <c r="CW60" s="34"/>
      <c r="CX60" s="34"/>
      <c r="CY60" s="34"/>
      <c r="CZ60" s="34"/>
      <c r="DA60" s="34"/>
      <c r="DB60" s="34"/>
      <c r="DC60" s="34"/>
      <c r="DD60" s="34"/>
      <c r="DE60" s="34"/>
      <c r="DF60" s="34"/>
      <c r="DG60" s="34"/>
      <c r="DH60" s="34"/>
      <c r="DI60" s="34"/>
      <c r="DJ60" s="34"/>
      <c r="DK60" s="34"/>
      <c r="DL60" s="34"/>
      <c r="DM60" s="34"/>
      <c r="DN60" s="34"/>
      <c r="DO60" s="34"/>
      <c r="DP60" s="34"/>
      <c r="DQ60" s="34"/>
      <c r="DR60" s="34"/>
      <c r="DS60" s="34"/>
      <c r="DT60" s="34"/>
      <c r="DU60" s="34"/>
      <c r="DV60" s="34"/>
      <c r="DW60" s="34"/>
      <c r="DX60" s="34"/>
      <c r="DY60" s="34"/>
      <c r="DZ60" s="34"/>
      <c r="EA60" s="34"/>
      <c r="EB60" s="34"/>
      <c r="EC60" s="34"/>
      <c r="ED60" s="34"/>
      <c r="EE60" s="34"/>
      <c r="EF60" s="34"/>
      <c r="EG60" s="34"/>
      <c r="EH60" s="34"/>
      <c r="EI60" s="34"/>
      <c r="EJ60" s="34"/>
    </row>
    <row r="61" spans="1:140" s="27" customFormat="1" ht="121.5" customHeight="1" x14ac:dyDescent="0.25">
      <c r="A61" s="143"/>
      <c r="B61" s="143" t="s">
        <v>177</v>
      </c>
      <c r="C61" s="49" t="s">
        <v>8</v>
      </c>
      <c r="D61" s="82" t="s">
        <v>8</v>
      </c>
      <c r="E61" s="143"/>
      <c r="F61" s="82" t="s">
        <v>813</v>
      </c>
      <c r="G61" s="144"/>
      <c r="H61" s="145"/>
      <c r="I61" s="145"/>
      <c r="J61" s="145"/>
      <c r="K61" s="146"/>
      <c r="L61" s="147"/>
      <c r="M61" s="146"/>
      <c r="N61" s="148"/>
      <c r="O61" s="148"/>
      <c r="P61" s="149">
        <v>0</v>
      </c>
      <c r="Q61" s="150"/>
      <c r="R61" s="150"/>
      <c r="S61" s="150"/>
      <c r="T61" s="148">
        <v>0</v>
      </c>
      <c r="U61" s="148">
        <v>0</v>
      </c>
      <c r="V61" s="149">
        <v>0</v>
      </c>
      <c r="W61" s="150"/>
      <c r="X61" s="150"/>
      <c r="Y61" s="148"/>
      <c r="Z61" s="148"/>
      <c r="AA61" s="43" t="s">
        <v>672</v>
      </c>
      <c r="AB61" s="47" t="s">
        <v>594</v>
      </c>
      <c r="AC61" s="25" t="s">
        <v>23</v>
      </c>
      <c r="AD61" s="47" t="s">
        <v>599</v>
      </c>
      <c r="AE61" s="25" t="s">
        <v>7</v>
      </c>
      <c r="AF61" s="38">
        <v>1</v>
      </c>
      <c r="AG61" s="25">
        <v>1</v>
      </c>
      <c r="AH61" s="25">
        <v>0</v>
      </c>
      <c r="AI61" s="25">
        <v>0</v>
      </c>
      <c r="AJ61" s="25">
        <v>0</v>
      </c>
      <c r="AK61" s="25" t="s">
        <v>23</v>
      </c>
      <c r="AL61" s="25" t="s">
        <v>20</v>
      </c>
      <c r="AM61" s="25" t="s">
        <v>6</v>
      </c>
      <c r="AN61" s="25" t="s">
        <v>6</v>
      </c>
      <c r="AO61" s="25" t="s">
        <v>6</v>
      </c>
      <c r="AP61" s="25" t="s">
        <v>28</v>
      </c>
      <c r="AQ61" s="25" t="s">
        <v>117</v>
      </c>
      <c r="AR61" s="25" t="s">
        <v>101</v>
      </c>
      <c r="AS61" s="25" t="s">
        <v>103</v>
      </c>
      <c r="AT61" s="25" t="s">
        <v>105</v>
      </c>
      <c r="AU61" s="25" t="s">
        <v>113</v>
      </c>
      <c r="AV61" s="47" t="s">
        <v>108</v>
      </c>
      <c r="AW61" s="47" t="s">
        <v>110</v>
      </c>
      <c r="AX61" s="47" t="s">
        <v>112</v>
      </c>
      <c r="AY61" s="25">
        <v>15</v>
      </c>
      <c r="AZ61" s="25">
        <v>15</v>
      </c>
      <c r="BA61" s="25">
        <v>15</v>
      </c>
      <c r="BB61" s="25">
        <v>15</v>
      </c>
      <c r="BC61" s="25">
        <v>15</v>
      </c>
      <c r="BD61" s="25">
        <v>15</v>
      </c>
      <c r="BE61" s="25">
        <v>10</v>
      </c>
      <c r="BF61" s="38">
        <v>100</v>
      </c>
      <c r="BG61" s="38" t="s">
        <v>126</v>
      </c>
      <c r="BH61" s="26" t="s">
        <v>156</v>
      </c>
      <c r="BI61" s="38" t="s">
        <v>126</v>
      </c>
      <c r="BJ61" s="38" t="s">
        <v>126</v>
      </c>
      <c r="BK61" s="38">
        <v>100</v>
      </c>
      <c r="BL61" s="138"/>
      <c r="BM61" s="139"/>
      <c r="BN61" s="29" t="s">
        <v>166</v>
      </c>
      <c r="BO61" s="29" t="s">
        <v>167</v>
      </c>
      <c r="BP61" s="35">
        <v>0</v>
      </c>
      <c r="BQ61" s="137"/>
      <c r="BR61" s="35">
        <v>0</v>
      </c>
      <c r="BS61" s="137"/>
      <c r="BT61" s="49" t="s">
        <v>8</v>
      </c>
      <c r="BU61" s="34"/>
      <c r="BV61" s="34"/>
      <c r="BW61" s="34"/>
      <c r="BX61" s="34"/>
      <c r="BY61" s="34"/>
      <c r="BZ61" s="34"/>
      <c r="CA61" s="34"/>
      <c r="CB61" s="34"/>
      <c r="CC61" s="34"/>
      <c r="CD61" s="34"/>
      <c r="CE61" s="34"/>
      <c r="CF61" s="34"/>
      <c r="CG61" s="34"/>
      <c r="CH61" s="34"/>
      <c r="CI61" s="34"/>
      <c r="CJ61" s="34"/>
      <c r="CK61" s="34"/>
      <c r="CL61" s="34"/>
      <c r="CM61" s="34"/>
      <c r="CN61" s="34"/>
      <c r="CO61" s="34"/>
      <c r="CP61" s="34"/>
      <c r="CQ61" s="34"/>
      <c r="CR61" s="34"/>
      <c r="CS61" s="34"/>
      <c r="CT61" s="34"/>
      <c r="CU61" s="34"/>
      <c r="CV61" s="34"/>
      <c r="CW61" s="34"/>
      <c r="CX61" s="34"/>
      <c r="CY61" s="34"/>
      <c r="CZ61" s="34"/>
      <c r="DA61" s="34"/>
      <c r="DB61" s="34"/>
      <c r="DC61" s="34"/>
      <c r="DD61" s="34"/>
      <c r="DE61" s="34"/>
      <c r="DF61" s="34"/>
      <c r="DG61" s="34"/>
      <c r="DH61" s="34"/>
      <c r="DI61" s="34"/>
      <c r="DJ61" s="34"/>
      <c r="DK61" s="34"/>
      <c r="DL61" s="34"/>
      <c r="DM61" s="34"/>
      <c r="DN61" s="34"/>
      <c r="DO61" s="34"/>
      <c r="DP61" s="34"/>
      <c r="DQ61" s="34"/>
      <c r="DR61" s="34"/>
      <c r="DS61" s="34"/>
      <c r="DT61" s="34"/>
      <c r="DU61" s="34"/>
      <c r="DV61" s="34"/>
      <c r="DW61" s="34"/>
      <c r="DX61" s="34"/>
      <c r="DY61" s="34"/>
      <c r="DZ61" s="34"/>
      <c r="EA61" s="34"/>
      <c r="EB61" s="34"/>
      <c r="EC61" s="34"/>
      <c r="ED61" s="34"/>
      <c r="EE61" s="34"/>
      <c r="EF61" s="34"/>
      <c r="EG61" s="34"/>
      <c r="EH61" s="34"/>
      <c r="EI61" s="34"/>
      <c r="EJ61" s="34"/>
    </row>
    <row r="62" spans="1:140" s="27" customFormat="1" ht="120.05" customHeight="1" x14ac:dyDescent="0.25">
      <c r="A62" s="143">
        <v>3</v>
      </c>
      <c r="B62" s="143" t="s">
        <v>178</v>
      </c>
      <c r="C62" s="49" t="s">
        <v>8</v>
      </c>
      <c r="D62" s="82" t="s">
        <v>8</v>
      </c>
      <c r="E62" s="143" t="s">
        <v>847</v>
      </c>
      <c r="F62" s="82" t="s">
        <v>813</v>
      </c>
      <c r="G62" s="144" t="s">
        <v>38</v>
      </c>
      <c r="H62" s="145" t="s">
        <v>67</v>
      </c>
      <c r="I62" s="145" t="s">
        <v>77</v>
      </c>
      <c r="J62" s="145" t="s">
        <v>73</v>
      </c>
      <c r="K62" s="158" t="s">
        <v>174</v>
      </c>
      <c r="L62" s="159" t="s">
        <v>496</v>
      </c>
      <c r="M62" s="158" t="s">
        <v>497</v>
      </c>
      <c r="N62" s="148">
        <v>3</v>
      </c>
      <c r="O62" s="148">
        <v>4</v>
      </c>
      <c r="P62" s="149">
        <v>12</v>
      </c>
      <c r="Q62" s="150" t="s">
        <v>510</v>
      </c>
      <c r="R62" s="150" t="s">
        <v>84</v>
      </c>
      <c r="S62" s="150" t="s">
        <v>90</v>
      </c>
      <c r="T62" s="151">
        <v>1</v>
      </c>
      <c r="U62" s="151">
        <v>2</v>
      </c>
      <c r="V62" s="149">
        <v>2</v>
      </c>
      <c r="W62" s="150" t="s">
        <v>772</v>
      </c>
      <c r="X62" s="150" t="s">
        <v>87</v>
      </c>
      <c r="Y62" s="145" t="s">
        <v>512</v>
      </c>
      <c r="Z62" s="145" t="s">
        <v>23</v>
      </c>
      <c r="AA62" s="43" t="s">
        <v>673</v>
      </c>
      <c r="AB62" s="47" t="s">
        <v>594</v>
      </c>
      <c r="AC62" s="25" t="s">
        <v>23</v>
      </c>
      <c r="AD62" s="47" t="s">
        <v>600</v>
      </c>
      <c r="AE62" s="25" t="s">
        <v>7</v>
      </c>
      <c r="AF62" s="38">
        <v>0</v>
      </c>
      <c r="AG62" s="25">
        <v>0</v>
      </c>
      <c r="AH62" s="25">
        <v>0</v>
      </c>
      <c r="AI62" s="25">
        <v>0</v>
      </c>
      <c r="AJ62" s="25">
        <v>0</v>
      </c>
      <c r="AK62" s="25" t="s">
        <v>6</v>
      </c>
      <c r="AL62" s="25" t="s">
        <v>20</v>
      </c>
      <c r="AM62" s="25" t="s">
        <v>6</v>
      </c>
      <c r="AN62" s="25" t="s">
        <v>6</v>
      </c>
      <c r="AO62" s="25" t="s">
        <v>6</v>
      </c>
      <c r="AP62" s="25" t="s">
        <v>29</v>
      </c>
      <c r="AQ62" s="25" t="s">
        <v>117</v>
      </c>
      <c r="AR62" s="25" t="s">
        <v>101</v>
      </c>
      <c r="AS62" s="25" t="s">
        <v>103</v>
      </c>
      <c r="AT62" s="25" t="s">
        <v>105</v>
      </c>
      <c r="AU62" s="25" t="s">
        <v>113</v>
      </c>
      <c r="AV62" s="47" t="s">
        <v>108</v>
      </c>
      <c r="AW62" s="47" t="s">
        <v>110</v>
      </c>
      <c r="AX62" s="47" t="s">
        <v>112</v>
      </c>
      <c r="AY62" s="25">
        <v>15</v>
      </c>
      <c r="AZ62" s="25">
        <v>15</v>
      </c>
      <c r="BA62" s="25">
        <v>15</v>
      </c>
      <c r="BB62" s="25">
        <v>15</v>
      </c>
      <c r="BC62" s="25">
        <v>15</v>
      </c>
      <c r="BD62" s="25">
        <v>15</v>
      </c>
      <c r="BE62" s="25">
        <v>10</v>
      </c>
      <c r="BF62" s="38">
        <v>100</v>
      </c>
      <c r="BG62" s="38" t="s">
        <v>126</v>
      </c>
      <c r="BH62" s="26" t="s">
        <v>156</v>
      </c>
      <c r="BI62" s="38" t="s">
        <v>126</v>
      </c>
      <c r="BJ62" s="38" t="s">
        <v>126</v>
      </c>
      <c r="BK62" s="38">
        <v>100</v>
      </c>
      <c r="BL62" s="138">
        <v>100</v>
      </c>
      <c r="BM62" s="139" t="s">
        <v>126</v>
      </c>
      <c r="BN62" s="29" t="s">
        <v>165</v>
      </c>
      <c r="BO62" s="29" t="s">
        <v>165</v>
      </c>
      <c r="BP62" s="35">
        <v>2</v>
      </c>
      <c r="BQ62" s="137">
        <v>2</v>
      </c>
      <c r="BR62" s="35">
        <v>2</v>
      </c>
      <c r="BS62" s="137">
        <v>2</v>
      </c>
      <c r="BT62" s="49" t="s">
        <v>8</v>
      </c>
      <c r="BU62" s="34"/>
      <c r="BV62" s="34"/>
      <c r="BW62" s="34"/>
      <c r="BX62" s="34"/>
      <c r="BY62" s="34"/>
      <c r="BZ62" s="34"/>
      <c r="CA62" s="34"/>
      <c r="CB62" s="34"/>
      <c r="CC62" s="34"/>
      <c r="CD62" s="34"/>
      <c r="CE62" s="34"/>
      <c r="CF62" s="34"/>
      <c r="CG62" s="34"/>
      <c r="CH62" s="34"/>
      <c r="CI62" s="34"/>
      <c r="CJ62" s="34"/>
      <c r="CK62" s="34"/>
      <c r="CL62" s="34"/>
      <c r="CM62" s="34"/>
      <c r="CN62" s="34"/>
      <c r="CO62" s="34"/>
      <c r="CP62" s="34"/>
      <c r="CQ62" s="34"/>
      <c r="CR62" s="34"/>
      <c r="CS62" s="34"/>
      <c r="CT62" s="34"/>
      <c r="CU62" s="34"/>
      <c r="CV62" s="34"/>
      <c r="CW62" s="34"/>
      <c r="CX62" s="34"/>
      <c r="CY62" s="34"/>
      <c r="CZ62" s="34"/>
      <c r="DA62" s="34"/>
      <c r="DB62" s="34"/>
      <c r="DC62" s="34"/>
      <c r="DD62" s="34"/>
      <c r="DE62" s="34"/>
      <c r="DF62" s="34"/>
      <c r="DG62" s="34"/>
      <c r="DH62" s="34"/>
      <c r="DI62" s="34"/>
      <c r="DJ62" s="34"/>
      <c r="DK62" s="34"/>
      <c r="DL62" s="34"/>
      <c r="DM62" s="34"/>
      <c r="DN62" s="34"/>
      <c r="DO62" s="34"/>
      <c r="DP62" s="34"/>
      <c r="DQ62" s="34"/>
      <c r="DR62" s="34"/>
      <c r="DS62" s="34"/>
      <c r="DT62" s="34"/>
      <c r="DU62" s="34"/>
      <c r="DV62" s="34"/>
      <c r="DW62" s="34"/>
      <c r="DX62" s="34"/>
      <c r="DY62" s="34"/>
      <c r="DZ62" s="34"/>
      <c r="EA62" s="34"/>
      <c r="EB62" s="34"/>
      <c r="EC62" s="34"/>
      <c r="ED62" s="34"/>
      <c r="EE62" s="34"/>
      <c r="EF62" s="34"/>
      <c r="EG62" s="34"/>
      <c r="EH62" s="34"/>
      <c r="EI62" s="34"/>
      <c r="EJ62" s="34"/>
    </row>
    <row r="63" spans="1:140" s="27" customFormat="1" ht="90.2" x14ac:dyDescent="0.25">
      <c r="A63" s="143"/>
      <c r="B63" s="143" t="s">
        <v>178</v>
      </c>
      <c r="C63" s="49" t="s">
        <v>8</v>
      </c>
      <c r="D63" s="82" t="s">
        <v>8</v>
      </c>
      <c r="E63" s="143"/>
      <c r="F63" s="82" t="s">
        <v>813</v>
      </c>
      <c r="G63" s="144"/>
      <c r="H63" s="145"/>
      <c r="I63" s="145"/>
      <c r="J63" s="145"/>
      <c r="K63" s="158"/>
      <c r="L63" s="159"/>
      <c r="M63" s="158"/>
      <c r="N63" s="148"/>
      <c r="O63" s="148"/>
      <c r="P63" s="149">
        <v>0</v>
      </c>
      <c r="Q63" s="150"/>
      <c r="R63" s="150"/>
      <c r="S63" s="150"/>
      <c r="T63" s="148">
        <v>-2</v>
      </c>
      <c r="U63" s="148">
        <v>0</v>
      </c>
      <c r="V63" s="149">
        <v>0</v>
      </c>
      <c r="W63" s="150"/>
      <c r="X63" s="150"/>
      <c r="Y63" s="148"/>
      <c r="Z63" s="148"/>
      <c r="AA63" s="43" t="s">
        <v>674</v>
      </c>
      <c r="AB63" s="47" t="s">
        <v>594</v>
      </c>
      <c r="AC63" s="25" t="s">
        <v>23</v>
      </c>
      <c r="AD63" s="47" t="s">
        <v>601</v>
      </c>
      <c r="AE63" s="25" t="s">
        <v>7</v>
      </c>
      <c r="AF63" s="38">
        <v>1</v>
      </c>
      <c r="AG63" s="25">
        <v>0</v>
      </c>
      <c r="AH63" s="25">
        <v>0</v>
      </c>
      <c r="AI63" s="25">
        <v>0</v>
      </c>
      <c r="AJ63" s="25">
        <v>1</v>
      </c>
      <c r="AK63" s="25" t="s">
        <v>23</v>
      </c>
      <c r="AL63" s="25" t="s">
        <v>20</v>
      </c>
      <c r="AM63" s="25" t="s">
        <v>23</v>
      </c>
      <c r="AN63" s="25" t="s">
        <v>6</v>
      </c>
      <c r="AO63" s="25" t="s">
        <v>6</v>
      </c>
      <c r="AP63" s="25" t="s">
        <v>28</v>
      </c>
      <c r="AQ63" s="25" t="s">
        <v>117</v>
      </c>
      <c r="AR63" s="25" t="s">
        <v>101</v>
      </c>
      <c r="AS63" s="25" t="s">
        <v>103</v>
      </c>
      <c r="AT63" s="25" t="s">
        <v>105</v>
      </c>
      <c r="AU63" s="25" t="s">
        <v>113</v>
      </c>
      <c r="AV63" s="47" t="s">
        <v>108</v>
      </c>
      <c r="AW63" s="47" t="s">
        <v>110</v>
      </c>
      <c r="AX63" s="47" t="s">
        <v>112</v>
      </c>
      <c r="AY63" s="25">
        <v>15</v>
      </c>
      <c r="AZ63" s="25">
        <v>15</v>
      </c>
      <c r="BA63" s="25">
        <v>15</v>
      </c>
      <c r="BB63" s="25">
        <v>15</v>
      </c>
      <c r="BC63" s="25">
        <v>15</v>
      </c>
      <c r="BD63" s="25">
        <v>15</v>
      </c>
      <c r="BE63" s="25">
        <v>10</v>
      </c>
      <c r="BF63" s="38">
        <v>100</v>
      </c>
      <c r="BG63" s="38" t="s">
        <v>126</v>
      </c>
      <c r="BH63" s="26" t="s">
        <v>156</v>
      </c>
      <c r="BI63" s="38" t="s">
        <v>126</v>
      </c>
      <c r="BJ63" s="38" t="s">
        <v>126</v>
      </c>
      <c r="BK63" s="38">
        <v>100</v>
      </c>
      <c r="BL63" s="138"/>
      <c r="BM63" s="139"/>
      <c r="BN63" s="29" t="s">
        <v>165</v>
      </c>
      <c r="BO63" s="29" t="s">
        <v>165</v>
      </c>
      <c r="BP63" s="35">
        <v>2</v>
      </c>
      <c r="BQ63" s="137"/>
      <c r="BR63" s="35">
        <v>2</v>
      </c>
      <c r="BS63" s="137"/>
      <c r="BT63" s="49" t="s">
        <v>8</v>
      </c>
      <c r="BU63" s="34"/>
      <c r="BV63" s="34"/>
      <c r="BW63" s="34"/>
      <c r="BX63" s="34"/>
      <c r="BY63" s="34"/>
      <c r="BZ63" s="34"/>
      <c r="CA63" s="34"/>
      <c r="CB63" s="34"/>
      <c r="CC63" s="34"/>
      <c r="CD63" s="34"/>
      <c r="CE63" s="34"/>
      <c r="CF63" s="34"/>
      <c r="CG63" s="34"/>
      <c r="CH63" s="34"/>
      <c r="CI63" s="34"/>
      <c r="CJ63" s="34"/>
      <c r="CK63" s="34"/>
      <c r="CL63" s="34"/>
      <c r="CM63" s="34"/>
      <c r="CN63" s="34"/>
      <c r="CO63" s="34"/>
      <c r="CP63" s="34"/>
      <c r="CQ63" s="34"/>
      <c r="CR63" s="34"/>
      <c r="CS63" s="34"/>
      <c r="CT63" s="34"/>
      <c r="CU63" s="34"/>
      <c r="CV63" s="34"/>
      <c r="CW63" s="34"/>
      <c r="CX63" s="34"/>
      <c r="CY63" s="34"/>
      <c r="CZ63" s="34"/>
      <c r="DA63" s="34"/>
      <c r="DB63" s="34"/>
      <c r="DC63" s="34"/>
      <c r="DD63" s="34"/>
      <c r="DE63" s="34"/>
      <c r="DF63" s="34"/>
      <c r="DG63" s="34"/>
      <c r="DH63" s="34"/>
      <c r="DI63" s="34"/>
      <c r="DJ63" s="34"/>
      <c r="DK63" s="34"/>
      <c r="DL63" s="34"/>
      <c r="DM63" s="34"/>
      <c r="DN63" s="34"/>
      <c r="DO63" s="34"/>
      <c r="DP63" s="34"/>
      <c r="DQ63" s="34"/>
      <c r="DR63" s="34"/>
      <c r="DS63" s="34"/>
      <c r="DT63" s="34"/>
      <c r="DU63" s="34"/>
      <c r="DV63" s="34"/>
      <c r="DW63" s="34"/>
      <c r="DX63" s="34"/>
      <c r="DY63" s="34"/>
      <c r="DZ63" s="34"/>
      <c r="EA63" s="34"/>
      <c r="EB63" s="34"/>
      <c r="EC63" s="34"/>
      <c r="ED63" s="34"/>
      <c r="EE63" s="34"/>
      <c r="EF63" s="34"/>
      <c r="EG63" s="34"/>
      <c r="EH63" s="34"/>
      <c r="EI63" s="34"/>
      <c r="EJ63" s="34"/>
    </row>
    <row r="64" spans="1:140" s="27" customFormat="1" ht="90.2" x14ac:dyDescent="0.25">
      <c r="A64" s="143"/>
      <c r="B64" s="143" t="s">
        <v>178</v>
      </c>
      <c r="C64" s="49" t="s">
        <v>8</v>
      </c>
      <c r="D64" s="82" t="s">
        <v>8</v>
      </c>
      <c r="E64" s="143"/>
      <c r="F64" s="82" t="s">
        <v>813</v>
      </c>
      <c r="G64" s="144"/>
      <c r="H64" s="145"/>
      <c r="I64" s="145"/>
      <c r="J64" s="145"/>
      <c r="K64" s="158"/>
      <c r="L64" s="159"/>
      <c r="M64" s="158"/>
      <c r="N64" s="148"/>
      <c r="O64" s="148"/>
      <c r="P64" s="149">
        <v>0</v>
      </c>
      <c r="Q64" s="150"/>
      <c r="R64" s="150"/>
      <c r="S64" s="150"/>
      <c r="T64" s="148">
        <v>-2</v>
      </c>
      <c r="U64" s="148">
        <v>0</v>
      </c>
      <c r="V64" s="149">
        <v>0</v>
      </c>
      <c r="W64" s="150"/>
      <c r="X64" s="150"/>
      <c r="Y64" s="148"/>
      <c r="Z64" s="148"/>
      <c r="AA64" s="43" t="s">
        <v>513</v>
      </c>
      <c r="AB64" s="47" t="s">
        <v>179</v>
      </c>
      <c r="AC64" s="25" t="s">
        <v>23</v>
      </c>
      <c r="AD64" s="47" t="s">
        <v>180</v>
      </c>
      <c r="AE64" s="25" t="s">
        <v>7</v>
      </c>
      <c r="AF64" s="38">
        <v>0</v>
      </c>
      <c r="AG64" s="25">
        <v>0</v>
      </c>
      <c r="AH64" s="25">
        <v>0</v>
      </c>
      <c r="AI64" s="25">
        <v>0</v>
      </c>
      <c r="AJ64" s="25">
        <v>0</v>
      </c>
      <c r="AK64" s="25" t="s">
        <v>6</v>
      </c>
      <c r="AL64" s="25" t="s">
        <v>20</v>
      </c>
      <c r="AM64" s="25" t="s">
        <v>6</v>
      </c>
      <c r="AN64" s="25" t="s">
        <v>6</v>
      </c>
      <c r="AO64" s="25" t="s">
        <v>6</v>
      </c>
      <c r="AP64" s="25" t="s">
        <v>29</v>
      </c>
      <c r="AQ64" s="25" t="s">
        <v>117</v>
      </c>
      <c r="AR64" s="25" t="s">
        <v>101</v>
      </c>
      <c r="AS64" s="25" t="s">
        <v>103</v>
      </c>
      <c r="AT64" s="25" t="s">
        <v>105</v>
      </c>
      <c r="AU64" s="25" t="s">
        <v>113</v>
      </c>
      <c r="AV64" s="47" t="s">
        <v>108</v>
      </c>
      <c r="AW64" s="47" t="s">
        <v>110</v>
      </c>
      <c r="AX64" s="47" t="s">
        <v>112</v>
      </c>
      <c r="AY64" s="25">
        <v>15</v>
      </c>
      <c r="AZ64" s="25">
        <v>15</v>
      </c>
      <c r="BA64" s="25">
        <v>15</v>
      </c>
      <c r="BB64" s="25">
        <v>15</v>
      </c>
      <c r="BC64" s="25">
        <v>15</v>
      </c>
      <c r="BD64" s="25">
        <v>15</v>
      </c>
      <c r="BE64" s="25">
        <v>10</v>
      </c>
      <c r="BF64" s="38">
        <v>100</v>
      </c>
      <c r="BG64" s="38" t="s">
        <v>126</v>
      </c>
      <c r="BH64" s="26" t="s">
        <v>156</v>
      </c>
      <c r="BI64" s="38" t="s">
        <v>126</v>
      </c>
      <c r="BJ64" s="38" t="s">
        <v>126</v>
      </c>
      <c r="BK64" s="38">
        <v>100</v>
      </c>
      <c r="BL64" s="138"/>
      <c r="BM64" s="139"/>
      <c r="BN64" s="29" t="s">
        <v>165</v>
      </c>
      <c r="BO64" s="29" t="s">
        <v>165</v>
      </c>
      <c r="BP64" s="35">
        <v>2</v>
      </c>
      <c r="BQ64" s="137"/>
      <c r="BR64" s="35">
        <v>2</v>
      </c>
      <c r="BS64" s="137"/>
      <c r="BT64" s="49" t="s">
        <v>8</v>
      </c>
      <c r="BU64" s="34"/>
      <c r="BV64" s="34"/>
      <c r="BW64" s="34"/>
      <c r="BX64" s="34"/>
      <c r="BY64" s="34"/>
      <c r="BZ64" s="34"/>
      <c r="CA64" s="34"/>
      <c r="CB64" s="34"/>
      <c r="CC64" s="34"/>
      <c r="CD64" s="34"/>
      <c r="CE64" s="34"/>
      <c r="CF64" s="34"/>
      <c r="CG64" s="34"/>
      <c r="CH64" s="34"/>
      <c r="CI64" s="34"/>
      <c r="CJ64" s="34"/>
      <c r="CK64" s="34"/>
      <c r="CL64" s="34"/>
      <c r="CM64" s="34"/>
      <c r="CN64" s="34"/>
      <c r="CO64" s="34"/>
      <c r="CP64" s="34"/>
      <c r="CQ64" s="34"/>
      <c r="CR64" s="34"/>
      <c r="CS64" s="34"/>
      <c r="CT64" s="34"/>
      <c r="CU64" s="34"/>
      <c r="CV64" s="34"/>
      <c r="CW64" s="34"/>
      <c r="CX64" s="34"/>
      <c r="CY64" s="34"/>
      <c r="CZ64" s="34"/>
      <c r="DA64" s="34"/>
      <c r="DB64" s="34"/>
      <c r="DC64" s="34"/>
      <c r="DD64" s="34"/>
      <c r="DE64" s="34"/>
      <c r="DF64" s="34"/>
      <c r="DG64" s="34"/>
      <c r="DH64" s="34"/>
      <c r="DI64" s="34"/>
      <c r="DJ64" s="34"/>
      <c r="DK64" s="34"/>
      <c r="DL64" s="34"/>
      <c r="DM64" s="34"/>
      <c r="DN64" s="34"/>
      <c r="DO64" s="34"/>
      <c r="DP64" s="34"/>
      <c r="DQ64" s="34"/>
      <c r="DR64" s="34"/>
      <c r="DS64" s="34"/>
      <c r="DT64" s="34"/>
      <c r="DU64" s="34"/>
      <c r="DV64" s="34"/>
      <c r="DW64" s="34"/>
      <c r="DX64" s="34"/>
      <c r="DY64" s="34"/>
      <c r="DZ64" s="34"/>
      <c r="EA64" s="34"/>
      <c r="EB64" s="34"/>
      <c r="EC64" s="34"/>
      <c r="ED64" s="34"/>
      <c r="EE64" s="34"/>
      <c r="EF64" s="34"/>
      <c r="EG64" s="34"/>
      <c r="EH64" s="34"/>
      <c r="EI64" s="34"/>
      <c r="EJ64" s="34"/>
    </row>
    <row r="65" spans="1:140" s="27" customFormat="1" ht="108" customHeight="1" x14ac:dyDescent="0.25">
      <c r="A65" s="143">
        <v>4</v>
      </c>
      <c r="B65" s="143" t="s">
        <v>186</v>
      </c>
      <c r="C65" s="49" t="s">
        <v>8</v>
      </c>
      <c r="D65" s="82" t="s">
        <v>8</v>
      </c>
      <c r="E65" s="143" t="s">
        <v>848</v>
      </c>
      <c r="F65" s="82" t="s">
        <v>812</v>
      </c>
      <c r="G65" s="144" t="s">
        <v>41</v>
      </c>
      <c r="H65" s="145" t="s">
        <v>69</v>
      </c>
      <c r="I65" s="145" t="s">
        <v>77</v>
      </c>
      <c r="J65" s="145" t="s">
        <v>81</v>
      </c>
      <c r="K65" s="146" t="s">
        <v>175</v>
      </c>
      <c r="L65" s="147" t="s">
        <v>608</v>
      </c>
      <c r="M65" s="146" t="s">
        <v>176</v>
      </c>
      <c r="N65" s="148">
        <v>4</v>
      </c>
      <c r="O65" s="148">
        <v>4</v>
      </c>
      <c r="P65" s="149">
        <v>16</v>
      </c>
      <c r="Q65" s="150" t="s">
        <v>788</v>
      </c>
      <c r="R65" s="150" t="s">
        <v>84</v>
      </c>
      <c r="S65" s="150" t="s">
        <v>90</v>
      </c>
      <c r="T65" s="151">
        <v>3</v>
      </c>
      <c r="U65" s="151">
        <v>3</v>
      </c>
      <c r="V65" s="149">
        <v>9</v>
      </c>
      <c r="W65" s="150" t="s">
        <v>783</v>
      </c>
      <c r="X65" s="150" t="s">
        <v>85</v>
      </c>
      <c r="Y65" s="145" t="s">
        <v>512</v>
      </c>
      <c r="Z65" s="145" t="s">
        <v>23</v>
      </c>
      <c r="AA65" s="43" t="s">
        <v>675</v>
      </c>
      <c r="AB65" s="47" t="s">
        <v>594</v>
      </c>
      <c r="AC65" s="25" t="s">
        <v>23</v>
      </c>
      <c r="AD65" s="47" t="s">
        <v>602</v>
      </c>
      <c r="AE65" s="25" t="s">
        <v>7</v>
      </c>
      <c r="AF65" s="38">
        <v>1</v>
      </c>
      <c r="AG65" s="25">
        <v>0</v>
      </c>
      <c r="AH65" s="25">
        <v>0</v>
      </c>
      <c r="AI65" s="25">
        <v>0</v>
      </c>
      <c r="AJ65" s="25">
        <v>1</v>
      </c>
      <c r="AK65" s="25" t="s">
        <v>23</v>
      </c>
      <c r="AL65" s="25" t="s">
        <v>21</v>
      </c>
      <c r="AM65" s="25" t="s">
        <v>6</v>
      </c>
      <c r="AN65" s="25" t="s">
        <v>6</v>
      </c>
      <c r="AO65" s="25" t="s">
        <v>6</v>
      </c>
      <c r="AP65" s="25" t="s">
        <v>29</v>
      </c>
      <c r="AQ65" s="25" t="s">
        <v>118</v>
      </c>
      <c r="AR65" s="25" t="s">
        <v>101</v>
      </c>
      <c r="AS65" s="25" t="s">
        <v>103</v>
      </c>
      <c r="AT65" s="25" t="s">
        <v>105</v>
      </c>
      <c r="AU65" s="25" t="s">
        <v>114</v>
      </c>
      <c r="AV65" s="47" t="s">
        <v>108</v>
      </c>
      <c r="AW65" s="47" t="s">
        <v>110</v>
      </c>
      <c r="AX65" s="47" t="s">
        <v>112</v>
      </c>
      <c r="AY65" s="25">
        <v>15</v>
      </c>
      <c r="AZ65" s="25">
        <v>15</v>
      </c>
      <c r="BA65" s="25">
        <v>15</v>
      </c>
      <c r="BB65" s="25">
        <v>10</v>
      </c>
      <c r="BC65" s="25">
        <v>15</v>
      </c>
      <c r="BD65" s="25">
        <v>15</v>
      </c>
      <c r="BE65" s="25">
        <v>10</v>
      </c>
      <c r="BF65" s="38">
        <v>95</v>
      </c>
      <c r="BG65" s="38" t="s">
        <v>127</v>
      </c>
      <c r="BH65" s="26" t="s">
        <v>156</v>
      </c>
      <c r="BI65" s="38" t="s">
        <v>126</v>
      </c>
      <c r="BJ65" s="38" t="s">
        <v>127</v>
      </c>
      <c r="BK65" s="38">
        <v>50</v>
      </c>
      <c r="BL65" s="138">
        <v>62.5</v>
      </c>
      <c r="BM65" s="139" t="s">
        <v>127</v>
      </c>
      <c r="BN65" s="29" t="s">
        <v>166</v>
      </c>
      <c r="BO65" s="29" t="s">
        <v>165</v>
      </c>
      <c r="BP65" s="35">
        <v>0</v>
      </c>
      <c r="BQ65" s="137">
        <v>0.75</v>
      </c>
      <c r="BR65" s="35">
        <v>0</v>
      </c>
      <c r="BS65" s="137">
        <v>0.75</v>
      </c>
      <c r="BT65" s="49" t="s">
        <v>8</v>
      </c>
      <c r="BU65" s="34"/>
      <c r="BV65" s="34"/>
      <c r="BW65" s="34"/>
      <c r="BX65" s="34"/>
      <c r="BY65" s="34"/>
      <c r="BZ65" s="34"/>
      <c r="CA65" s="34"/>
      <c r="CB65" s="34"/>
      <c r="CC65" s="34"/>
      <c r="CD65" s="34"/>
      <c r="CE65" s="34"/>
      <c r="CF65" s="34"/>
      <c r="CG65" s="34"/>
      <c r="CH65" s="34"/>
      <c r="CI65" s="34"/>
      <c r="CJ65" s="34"/>
      <c r="CK65" s="34"/>
      <c r="CL65" s="34"/>
      <c r="CM65" s="34"/>
      <c r="CN65" s="34"/>
      <c r="CO65" s="34"/>
      <c r="CP65" s="34"/>
      <c r="CQ65" s="34"/>
      <c r="CR65" s="34"/>
      <c r="CS65" s="34"/>
      <c r="CT65" s="34"/>
      <c r="CU65" s="34"/>
      <c r="CV65" s="34"/>
      <c r="CW65" s="34"/>
      <c r="CX65" s="34"/>
      <c r="CY65" s="34"/>
      <c r="CZ65" s="34"/>
      <c r="DA65" s="34"/>
      <c r="DB65" s="34"/>
      <c r="DC65" s="34"/>
      <c r="DD65" s="34"/>
      <c r="DE65" s="34"/>
      <c r="DF65" s="34"/>
      <c r="DG65" s="34"/>
      <c r="DH65" s="34"/>
      <c r="DI65" s="34"/>
      <c r="DJ65" s="34"/>
      <c r="DK65" s="34"/>
      <c r="DL65" s="34"/>
      <c r="DM65" s="34"/>
      <c r="DN65" s="34"/>
      <c r="DO65" s="34"/>
      <c r="DP65" s="34"/>
      <c r="DQ65" s="34"/>
      <c r="DR65" s="34"/>
      <c r="DS65" s="34"/>
      <c r="DT65" s="34"/>
      <c r="DU65" s="34"/>
      <c r="DV65" s="34"/>
      <c r="DW65" s="34"/>
      <c r="DX65" s="34"/>
      <c r="DY65" s="34"/>
      <c r="DZ65" s="34"/>
      <c r="EA65" s="34"/>
      <c r="EB65" s="34"/>
      <c r="EC65" s="34"/>
      <c r="ED65" s="34"/>
      <c r="EE65" s="34"/>
      <c r="EF65" s="34"/>
      <c r="EG65" s="34"/>
      <c r="EH65" s="34"/>
      <c r="EI65" s="34"/>
      <c r="EJ65" s="34"/>
    </row>
    <row r="66" spans="1:140" s="27" customFormat="1" ht="117.1" customHeight="1" x14ac:dyDescent="0.25">
      <c r="A66" s="143"/>
      <c r="B66" s="143"/>
      <c r="C66" s="49" t="s">
        <v>8</v>
      </c>
      <c r="D66" s="82" t="s">
        <v>8</v>
      </c>
      <c r="E66" s="143"/>
      <c r="F66" s="82" t="s">
        <v>812</v>
      </c>
      <c r="G66" s="144"/>
      <c r="H66" s="145"/>
      <c r="I66" s="145"/>
      <c r="J66" s="145"/>
      <c r="K66" s="146"/>
      <c r="L66" s="147"/>
      <c r="M66" s="146"/>
      <c r="N66" s="148"/>
      <c r="O66" s="148"/>
      <c r="P66" s="149"/>
      <c r="Q66" s="150"/>
      <c r="R66" s="150"/>
      <c r="S66" s="150"/>
      <c r="T66" s="151"/>
      <c r="U66" s="151"/>
      <c r="V66" s="149">
        <v>0</v>
      </c>
      <c r="W66" s="150"/>
      <c r="X66" s="150"/>
      <c r="Y66" s="145"/>
      <c r="Z66" s="145"/>
      <c r="AA66" s="43" t="s">
        <v>676</v>
      </c>
      <c r="AB66" s="47" t="s">
        <v>594</v>
      </c>
      <c r="AC66" s="25" t="s">
        <v>23</v>
      </c>
      <c r="AD66" s="47" t="s">
        <v>603</v>
      </c>
      <c r="AE66" s="25" t="s">
        <v>7</v>
      </c>
      <c r="AF66" s="38">
        <v>1</v>
      </c>
      <c r="AG66" s="25">
        <v>0</v>
      </c>
      <c r="AH66" s="25">
        <v>1</v>
      </c>
      <c r="AI66" s="25">
        <v>0</v>
      </c>
      <c r="AJ66" s="25">
        <v>0</v>
      </c>
      <c r="AK66" s="25" t="s">
        <v>23</v>
      </c>
      <c r="AL66" s="25" t="s">
        <v>21</v>
      </c>
      <c r="AM66" s="25" t="s">
        <v>23</v>
      </c>
      <c r="AN66" s="25" t="s">
        <v>6</v>
      </c>
      <c r="AO66" s="25" t="s">
        <v>6</v>
      </c>
      <c r="AP66" s="25" t="s">
        <v>28</v>
      </c>
      <c r="AQ66" s="25" t="s">
        <v>117</v>
      </c>
      <c r="AR66" s="25" t="s">
        <v>101</v>
      </c>
      <c r="AS66" s="25" t="s">
        <v>103</v>
      </c>
      <c r="AT66" s="25" t="s">
        <v>105</v>
      </c>
      <c r="AU66" s="25" t="s">
        <v>114</v>
      </c>
      <c r="AV66" s="47" t="s">
        <v>108</v>
      </c>
      <c r="AW66" s="47" t="s">
        <v>110</v>
      </c>
      <c r="AX66" s="47" t="s">
        <v>112</v>
      </c>
      <c r="AY66" s="25">
        <v>15</v>
      </c>
      <c r="AZ66" s="25">
        <v>15</v>
      </c>
      <c r="BA66" s="25">
        <v>15</v>
      </c>
      <c r="BB66" s="25">
        <v>10</v>
      </c>
      <c r="BC66" s="25">
        <v>15</v>
      </c>
      <c r="BD66" s="25">
        <v>15</v>
      </c>
      <c r="BE66" s="25">
        <v>10</v>
      </c>
      <c r="BF66" s="38">
        <v>95</v>
      </c>
      <c r="BG66" s="38" t="s">
        <v>127</v>
      </c>
      <c r="BH66" s="26" t="s">
        <v>156</v>
      </c>
      <c r="BI66" s="38" t="s">
        <v>126</v>
      </c>
      <c r="BJ66" s="38" t="s">
        <v>127</v>
      </c>
      <c r="BK66" s="38">
        <v>50</v>
      </c>
      <c r="BL66" s="138"/>
      <c r="BM66" s="139"/>
      <c r="BN66" s="29" t="s">
        <v>165</v>
      </c>
      <c r="BO66" s="29" t="s">
        <v>165</v>
      </c>
      <c r="BP66" s="35">
        <v>1</v>
      </c>
      <c r="BQ66" s="137"/>
      <c r="BR66" s="35">
        <v>1</v>
      </c>
      <c r="BS66" s="137"/>
      <c r="BT66" s="49" t="s">
        <v>8</v>
      </c>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row>
    <row r="67" spans="1:140" s="27" customFormat="1" ht="97.55" customHeight="1" x14ac:dyDescent="0.25">
      <c r="A67" s="143"/>
      <c r="B67" s="143"/>
      <c r="C67" s="49" t="s">
        <v>8</v>
      </c>
      <c r="D67" s="82" t="s">
        <v>8</v>
      </c>
      <c r="E67" s="143"/>
      <c r="F67" s="82" t="s">
        <v>812</v>
      </c>
      <c r="G67" s="144"/>
      <c r="H67" s="145"/>
      <c r="I67" s="145"/>
      <c r="J67" s="145"/>
      <c r="K67" s="146"/>
      <c r="L67" s="147"/>
      <c r="M67" s="146"/>
      <c r="N67" s="148"/>
      <c r="O67" s="148"/>
      <c r="P67" s="149"/>
      <c r="Q67" s="150"/>
      <c r="R67" s="150"/>
      <c r="S67" s="150"/>
      <c r="T67" s="151"/>
      <c r="U67" s="151"/>
      <c r="V67" s="149">
        <v>0</v>
      </c>
      <c r="W67" s="150"/>
      <c r="X67" s="150"/>
      <c r="Y67" s="145"/>
      <c r="Z67" s="145"/>
      <c r="AA67" s="43" t="s">
        <v>677</v>
      </c>
      <c r="AB67" s="47" t="s">
        <v>179</v>
      </c>
      <c r="AC67" s="25" t="s">
        <v>23</v>
      </c>
      <c r="AD67" s="47" t="s">
        <v>181</v>
      </c>
      <c r="AE67" s="25" t="s">
        <v>7</v>
      </c>
      <c r="AF67" s="38">
        <v>2</v>
      </c>
      <c r="AG67" s="25">
        <v>0</v>
      </c>
      <c r="AH67" s="25">
        <v>1</v>
      </c>
      <c r="AI67" s="25">
        <v>0</v>
      </c>
      <c r="AJ67" s="25">
        <v>1</v>
      </c>
      <c r="AK67" s="25" t="s">
        <v>23</v>
      </c>
      <c r="AL67" s="25" t="s">
        <v>20</v>
      </c>
      <c r="AM67" s="25" t="s">
        <v>23</v>
      </c>
      <c r="AN67" s="25" t="s">
        <v>6</v>
      </c>
      <c r="AO67" s="25" t="s">
        <v>6</v>
      </c>
      <c r="AP67" s="25" t="s">
        <v>31</v>
      </c>
      <c r="AQ67" s="25" t="s">
        <v>117</v>
      </c>
      <c r="AR67" s="25" t="s">
        <v>101</v>
      </c>
      <c r="AS67" s="25" t="s">
        <v>103</v>
      </c>
      <c r="AT67" s="25" t="s">
        <v>105</v>
      </c>
      <c r="AU67" s="25" t="s">
        <v>113</v>
      </c>
      <c r="AV67" s="47" t="s">
        <v>108</v>
      </c>
      <c r="AW67" s="47" t="s">
        <v>110</v>
      </c>
      <c r="AX67" s="47" t="s">
        <v>112</v>
      </c>
      <c r="AY67" s="25">
        <v>15</v>
      </c>
      <c r="AZ67" s="25">
        <v>15</v>
      </c>
      <c r="BA67" s="25">
        <v>15</v>
      </c>
      <c r="BB67" s="25">
        <v>15</v>
      </c>
      <c r="BC67" s="25">
        <v>15</v>
      </c>
      <c r="BD67" s="25">
        <v>15</v>
      </c>
      <c r="BE67" s="25">
        <v>10</v>
      </c>
      <c r="BF67" s="38">
        <v>100</v>
      </c>
      <c r="BG67" s="38" t="s">
        <v>126</v>
      </c>
      <c r="BH67" s="26" t="s">
        <v>156</v>
      </c>
      <c r="BI67" s="38" t="s">
        <v>126</v>
      </c>
      <c r="BJ67" s="38" t="s">
        <v>126</v>
      </c>
      <c r="BK67" s="38">
        <v>100</v>
      </c>
      <c r="BL67" s="138"/>
      <c r="BM67" s="139"/>
      <c r="BN67" s="29" t="s">
        <v>165</v>
      </c>
      <c r="BO67" s="29" t="s">
        <v>165</v>
      </c>
      <c r="BP67" s="35">
        <v>1</v>
      </c>
      <c r="BQ67" s="137"/>
      <c r="BR67" s="35">
        <v>1</v>
      </c>
      <c r="BS67" s="137"/>
      <c r="BT67" s="49" t="s">
        <v>8</v>
      </c>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row>
    <row r="68" spans="1:140" s="27" customFormat="1" ht="105.85" customHeight="1" x14ac:dyDescent="0.25">
      <c r="A68" s="143"/>
      <c r="B68" s="143"/>
      <c r="C68" s="49" t="s">
        <v>8</v>
      </c>
      <c r="D68" s="82" t="s">
        <v>8</v>
      </c>
      <c r="E68" s="143"/>
      <c r="F68" s="82" t="s">
        <v>812</v>
      </c>
      <c r="G68" s="144"/>
      <c r="H68" s="145"/>
      <c r="I68" s="145"/>
      <c r="J68" s="145"/>
      <c r="K68" s="146"/>
      <c r="L68" s="147"/>
      <c r="M68" s="146"/>
      <c r="N68" s="148"/>
      <c r="O68" s="148"/>
      <c r="P68" s="149"/>
      <c r="Q68" s="150" t="s">
        <v>777</v>
      </c>
      <c r="R68" s="150">
        <v>0</v>
      </c>
      <c r="S68" s="150"/>
      <c r="T68" s="151"/>
      <c r="U68" s="151"/>
      <c r="V68" s="149">
        <v>0</v>
      </c>
      <c r="W68" s="150" t="s">
        <v>777</v>
      </c>
      <c r="X68" s="150">
        <v>0</v>
      </c>
      <c r="Y68" s="145"/>
      <c r="Z68" s="145"/>
      <c r="AA68" s="43" t="s">
        <v>678</v>
      </c>
      <c r="AB68" s="47" t="s">
        <v>495</v>
      </c>
      <c r="AC68" s="25" t="s">
        <v>23</v>
      </c>
      <c r="AD68" s="47" t="s">
        <v>609</v>
      </c>
      <c r="AE68" s="25" t="s">
        <v>7</v>
      </c>
      <c r="AF68" s="38">
        <v>1</v>
      </c>
      <c r="AG68" s="25">
        <v>0</v>
      </c>
      <c r="AH68" s="25">
        <v>1</v>
      </c>
      <c r="AI68" s="25">
        <v>0</v>
      </c>
      <c r="AJ68" s="25">
        <v>0</v>
      </c>
      <c r="AK68" s="25" t="s">
        <v>23</v>
      </c>
      <c r="AL68" s="25" t="s">
        <v>21</v>
      </c>
      <c r="AM68" s="25" t="s">
        <v>6</v>
      </c>
      <c r="AN68" s="25" t="s">
        <v>6</v>
      </c>
      <c r="AO68" s="25" t="s">
        <v>6</v>
      </c>
      <c r="AP68" s="25" t="s">
        <v>28</v>
      </c>
      <c r="AQ68" s="25" t="s">
        <v>117</v>
      </c>
      <c r="AR68" s="25" t="s">
        <v>101</v>
      </c>
      <c r="AS68" s="25" t="s">
        <v>103</v>
      </c>
      <c r="AT68" s="25" t="s">
        <v>105</v>
      </c>
      <c r="AU68" s="25" t="s">
        <v>114</v>
      </c>
      <c r="AV68" s="47" t="s">
        <v>108</v>
      </c>
      <c r="AW68" s="47" t="s">
        <v>110</v>
      </c>
      <c r="AX68" s="47" t="s">
        <v>112</v>
      </c>
      <c r="AY68" s="25">
        <v>15</v>
      </c>
      <c r="AZ68" s="25">
        <v>15</v>
      </c>
      <c r="BA68" s="25">
        <v>15</v>
      </c>
      <c r="BB68" s="25">
        <v>10</v>
      </c>
      <c r="BC68" s="25">
        <v>15</v>
      </c>
      <c r="BD68" s="25">
        <v>15</v>
      </c>
      <c r="BE68" s="25">
        <v>10</v>
      </c>
      <c r="BF68" s="38">
        <v>95</v>
      </c>
      <c r="BG68" s="38" t="s">
        <v>127</v>
      </c>
      <c r="BH68" s="26" t="s">
        <v>156</v>
      </c>
      <c r="BI68" s="38" t="s">
        <v>126</v>
      </c>
      <c r="BJ68" s="38" t="s">
        <v>127</v>
      </c>
      <c r="BK68" s="38">
        <v>50</v>
      </c>
      <c r="BL68" s="138"/>
      <c r="BM68" s="139"/>
      <c r="BN68" s="29" t="s">
        <v>165</v>
      </c>
      <c r="BO68" s="29" t="s">
        <v>165</v>
      </c>
      <c r="BP68" s="35">
        <v>1</v>
      </c>
      <c r="BQ68" s="137"/>
      <c r="BR68" s="35">
        <v>1</v>
      </c>
      <c r="BS68" s="137"/>
      <c r="BT68" s="49" t="s">
        <v>8</v>
      </c>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row>
    <row r="69" spans="1:140" s="27" customFormat="1" ht="125.25" customHeight="1" x14ac:dyDescent="0.2">
      <c r="A69" s="143">
        <v>5</v>
      </c>
      <c r="B69" s="143" t="s">
        <v>753</v>
      </c>
      <c r="C69" s="49" t="s">
        <v>8</v>
      </c>
      <c r="D69" s="82" t="s">
        <v>8</v>
      </c>
      <c r="E69" s="143" t="s">
        <v>849</v>
      </c>
      <c r="F69" s="82" t="s">
        <v>812</v>
      </c>
      <c r="G69" s="144" t="s">
        <v>36</v>
      </c>
      <c r="H69" s="145" t="s">
        <v>68</v>
      </c>
      <c r="I69" s="145" t="s">
        <v>77</v>
      </c>
      <c r="J69" s="145" t="s">
        <v>71</v>
      </c>
      <c r="K69" s="146" t="s">
        <v>316</v>
      </c>
      <c r="L69" s="147" t="s">
        <v>317</v>
      </c>
      <c r="M69" s="146" t="s">
        <v>766</v>
      </c>
      <c r="N69" s="145">
        <v>4</v>
      </c>
      <c r="O69" s="145">
        <v>4</v>
      </c>
      <c r="P69" s="149">
        <v>16</v>
      </c>
      <c r="Q69" s="150" t="s">
        <v>788</v>
      </c>
      <c r="R69" s="150" t="s">
        <v>84</v>
      </c>
      <c r="S69" s="150" t="s">
        <v>90</v>
      </c>
      <c r="T69" s="151">
        <v>3</v>
      </c>
      <c r="U69" s="151">
        <v>3</v>
      </c>
      <c r="V69" s="149">
        <v>9</v>
      </c>
      <c r="W69" s="150" t="s">
        <v>783</v>
      </c>
      <c r="X69" s="150" t="s">
        <v>85</v>
      </c>
      <c r="Y69" s="145" t="s">
        <v>512</v>
      </c>
      <c r="Z69" s="145" t="s">
        <v>23</v>
      </c>
      <c r="AA69" s="43" t="s">
        <v>694</v>
      </c>
      <c r="AB69" s="47" t="s">
        <v>318</v>
      </c>
      <c r="AC69" s="47" t="s">
        <v>23</v>
      </c>
      <c r="AD69" s="47" t="s">
        <v>604</v>
      </c>
      <c r="AE69" s="25" t="s">
        <v>7</v>
      </c>
      <c r="AF69" s="38">
        <v>1</v>
      </c>
      <c r="AG69" s="25">
        <v>0</v>
      </c>
      <c r="AH69" s="25">
        <v>0</v>
      </c>
      <c r="AI69" s="25">
        <v>0</v>
      </c>
      <c r="AJ69" s="25">
        <v>1</v>
      </c>
      <c r="AK69" s="25" t="s">
        <v>23</v>
      </c>
      <c r="AL69" s="47" t="s">
        <v>20</v>
      </c>
      <c r="AM69" s="47" t="s">
        <v>6</v>
      </c>
      <c r="AN69" s="47" t="s">
        <v>6</v>
      </c>
      <c r="AO69" s="47" t="s">
        <v>6</v>
      </c>
      <c r="AP69" s="47" t="s">
        <v>28</v>
      </c>
      <c r="AQ69" s="25" t="s">
        <v>117</v>
      </c>
      <c r="AR69" s="25" t="s">
        <v>101</v>
      </c>
      <c r="AS69" s="25" t="s">
        <v>103</v>
      </c>
      <c r="AT69" s="25" t="s">
        <v>105</v>
      </c>
      <c r="AU69" s="25" t="s">
        <v>113</v>
      </c>
      <c r="AV69" s="47" t="s">
        <v>108</v>
      </c>
      <c r="AW69" s="47" t="s">
        <v>110</v>
      </c>
      <c r="AX69" s="47" t="s">
        <v>112</v>
      </c>
      <c r="AY69" s="25">
        <v>15</v>
      </c>
      <c r="AZ69" s="25">
        <v>15</v>
      </c>
      <c r="BA69" s="25">
        <v>15</v>
      </c>
      <c r="BB69" s="25">
        <v>15</v>
      </c>
      <c r="BC69" s="25">
        <v>15</v>
      </c>
      <c r="BD69" s="25">
        <v>15</v>
      </c>
      <c r="BE69" s="25">
        <v>10</v>
      </c>
      <c r="BF69" s="38">
        <v>100</v>
      </c>
      <c r="BG69" s="38" t="s">
        <v>126</v>
      </c>
      <c r="BH69" s="26" t="s">
        <v>156</v>
      </c>
      <c r="BI69" s="38" t="s">
        <v>126</v>
      </c>
      <c r="BJ69" s="38" t="s">
        <v>126</v>
      </c>
      <c r="BK69" s="38">
        <v>100</v>
      </c>
      <c r="BL69" s="138">
        <v>83.333333333333329</v>
      </c>
      <c r="BM69" s="139" t="s">
        <v>127</v>
      </c>
      <c r="BN69" s="29" t="s">
        <v>165</v>
      </c>
      <c r="BO69" s="29" t="s">
        <v>165</v>
      </c>
      <c r="BP69" s="35">
        <v>1</v>
      </c>
      <c r="BQ69" s="137">
        <v>1</v>
      </c>
      <c r="BR69" s="35">
        <v>1</v>
      </c>
      <c r="BS69" s="137">
        <v>1</v>
      </c>
      <c r="BT69" s="49" t="s">
        <v>8</v>
      </c>
    </row>
    <row r="70" spans="1:140" s="27" customFormat="1" ht="137.30000000000001" customHeight="1" x14ac:dyDescent="0.2">
      <c r="A70" s="143"/>
      <c r="B70" s="143"/>
      <c r="C70" s="49" t="s">
        <v>8</v>
      </c>
      <c r="D70" s="82" t="s">
        <v>8</v>
      </c>
      <c r="E70" s="143"/>
      <c r="F70" s="82" t="s">
        <v>812</v>
      </c>
      <c r="G70" s="144"/>
      <c r="H70" s="145"/>
      <c r="I70" s="145"/>
      <c r="J70" s="145"/>
      <c r="K70" s="146"/>
      <c r="L70" s="147"/>
      <c r="M70" s="146"/>
      <c r="N70" s="145"/>
      <c r="O70" s="145"/>
      <c r="P70" s="149">
        <v>0</v>
      </c>
      <c r="Q70" s="150" t="s">
        <v>777</v>
      </c>
      <c r="R70" s="150">
        <v>0</v>
      </c>
      <c r="S70" s="150"/>
      <c r="T70" s="148">
        <v>-1</v>
      </c>
      <c r="U70" s="148">
        <v>0</v>
      </c>
      <c r="V70" s="149">
        <v>0</v>
      </c>
      <c r="W70" s="150" t="s">
        <v>787</v>
      </c>
      <c r="X70" s="150">
        <v>0</v>
      </c>
      <c r="Y70" s="145"/>
      <c r="Z70" s="145"/>
      <c r="AA70" s="43" t="s">
        <v>751</v>
      </c>
      <c r="AB70" s="47" t="s">
        <v>318</v>
      </c>
      <c r="AC70" s="47" t="s">
        <v>23</v>
      </c>
      <c r="AD70" s="47" t="s">
        <v>752</v>
      </c>
      <c r="AE70" s="25" t="s">
        <v>7</v>
      </c>
      <c r="AF70" s="38">
        <v>4</v>
      </c>
      <c r="AG70" s="25">
        <v>1</v>
      </c>
      <c r="AH70" s="25">
        <v>1</v>
      </c>
      <c r="AI70" s="25">
        <v>1</v>
      </c>
      <c r="AJ70" s="25">
        <v>1</v>
      </c>
      <c r="AK70" s="25" t="s">
        <v>23</v>
      </c>
      <c r="AL70" s="47" t="s">
        <v>20</v>
      </c>
      <c r="AM70" s="47" t="s">
        <v>6</v>
      </c>
      <c r="AN70" s="47" t="s">
        <v>6</v>
      </c>
      <c r="AO70" s="47" t="s">
        <v>6</v>
      </c>
      <c r="AP70" s="47" t="s">
        <v>215</v>
      </c>
      <c r="AQ70" s="25" t="s">
        <v>117</v>
      </c>
      <c r="AR70" s="25" t="s">
        <v>101</v>
      </c>
      <c r="AS70" s="25" t="s">
        <v>103</v>
      </c>
      <c r="AT70" s="25" t="s">
        <v>105</v>
      </c>
      <c r="AU70" s="25" t="s">
        <v>113</v>
      </c>
      <c r="AV70" s="47" t="s">
        <v>108</v>
      </c>
      <c r="AW70" s="47" t="s">
        <v>110</v>
      </c>
      <c r="AX70" s="47" t="s">
        <v>112</v>
      </c>
      <c r="AY70" s="25">
        <v>15</v>
      </c>
      <c r="AZ70" s="25">
        <v>15</v>
      </c>
      <c r="BA70" s="25">
        <v>15</v>
      </c>
      <c r="BB70" s="25">
        <v>15</v>
      </c>
      <c r="BC70" s="25">
        <v>15</v>
      </c>
      <c r="BD70" s="25">
        <v>15</v>
      </c>
      <c r="BE70" s="25">
        <v>10</v>
      </c>
      <c r="BF70" s="38">
        <v>100</v>
      </c>
      <c r="BG70" s="38" t="s">
        <v>126</v>
      </c>
      <c r="BH70" s="26" t="s">
        <v>156</v>
      </c>
      <c r="BI70" s="38" t="s">
        <v>126</v>
      </c>
      <c r="BJ70" s="38" t="s">
        <v>126</v>
      </c>
      <c r="BK70" s="38">
        <v>100</v>
      </c>
      <c r="BL70" s="138"/>
      <c r="BM70" s="139"/>
      <c r="BN70" s="29" t="s">
        <v>165</v>
      </c>
      <c r="BO70" s="29" t="s">
        <v>165</v>
      </c>
      <c r="BP70" s="35">
        <v>1</v>
      </c>
      <c r="BQ70" s="137"/>
      <c r="BR70" s="35">
        <v>1</v>
      </c>
      <c r="BS70" s="137"/>
      <c r="BT70" s="49" t="s">
        <v>8</v>
      </c>
    </row>
    <row r="71" spans="1:140" s="27" customFormat="1" ht="123.85" customHeight="1" x14ac:dyDescent="0.2">
      <c r="A71" s="143"/>
      <c r="B71" s="143"/>
      <c r="C71" s="49" t="s">
        <v>8</v>
      </c>
      <c r="D71" s="82" t="s">
        <v>8</v>
      </c>
      <c r="E71" s="143"/>
      <c r="F71" s="82" t="s">
        <v>812</v>
      </c>
      <c r="G71" s="144"/>
      <c r="H71" s="145"/>
      <c r="I71" s="145"/>
      <c r="J71" s="145"/>
      <c r="K71" s="146"/>
      <c r="L71" s="147"/>
      <c r="M71" s="146"/>
      <c r="N71" s="145"/>
      <c r="O71" s="145"/>
      <c r="P71" s="149">
        <v>0</v>
      </c>
      <c r="Q71" s="150" t="s">
        <v>777</v>
      </c>
      <c r="R71" s="150">
        <v>0</v>
      </c>
      <c r="S71" s="150"/>
      <c r="T71" s="148">
        <v>-1</v>
      </c>
      <c r="U71" s="148">
        <v>0</v>
      </c>
      <c r="V71" s="149">
        <v>0</v>
      </c>
      <c r="W71" s="150" t="s">
        <v>787</v>
      </c>
      <c r="X71" s="150">
        <v>0</v>
      </c>
      <c r="Y71" s="145"/>
      <c r="Z71" s="145"/>
      <c r="AA71" s="43" t="s">
        <v>695</v>
      </c>
      <c r="AB71" s="47" t="s">
        <v>605</v>
      </c>
      <c r="AC71" s="47" t="s">
        <v>6</v>
      </c>
      <c r="AD71" s="47" t="s">
        <v>606</v>
      </c>
      <c r="AE71" s="25" t="s">
        <v>7</v>
      </c>
      <c r="AF71" s="38">
        <v>4</v>
      </c>
      <c r="AG71" s="25">
        <v>1</v>
      </c>
      <c r="AH71" s="25">
        <v>1</v>
      </c>
      <c r="AI71" s="25">
        <v>1</v>
      </c>
      <c r="AJ71" s="25">
        <v>1</v>
      </c>
      <c r="AK71" s="25" t="s">
        <v>23</v>
      </c>
      <c r="AL71" s="47" t="s">
        <v>21</v>
      </c>
      <c r="AM71" s="47" t="s">
        <v>6</v>
      </c>
      <c r="AN71" s="47" t="s">
        <v>6</v>
      </c>
      <c r="AO71" s="47" t="s">
        <v>6</v>
      </c>
      <c r="AP71" s="47" t="s">
        <v>29</v>
      </c>
      <c r="AQ71" s="25" t="s">
        <v>117</v>
      </c>
      <c r="AR71" s="25" t="s">
        <v>101</v>
      </c>
      <c r="AS71" s="25" t="s">
        <v>103</v>
      </c>
      <c r="AT71" s="25" t="s">
        <v>105</v>
      </c>
      <c r="AU71" s="25" t="s">
        <v>114</v>
      </c>
      <c r="AV71" s="47" t="s">
        <v>108</v>
      </c>
      <c r="AW71" s="47" t="s">
        <v>110</v>
      </c>
      <c r="AX71" s="47" t="s">
        <v>112</v>
      </c>
      <c r="AY71" s="25">
        <v>15</v>
      </c>
      <c r="AZ71" s="25">
        <v>15</v>
      </c>
      <c r="BA71" s="25">
        <v>15</v>
      </c>
      <c r="BB71" s="25">
        <v>10</v>
      </c>
      <c r="BC71" s="25">
        <v>15</v>
      </c>
      <c r="BD71" s="25">
        <v>15</v>
      </c>
      <c r="BE71" s="25">
        <v>10</v>
      </c>
      <c r="BF71" s="38">
        <v>95</v>
      </c>
      <c r="BG71" s="38" t="s">
        <v>127</v>
      </c>
      <c r="BH71" s="26" t="s">
        <v>156</v>
      </c>
      <c r="BI71" s="38" t="s">
        <v>126</v>
      </c>
      <c r="BJ71" s="38" t="s">
        <v>127</v>
      </c>
      <c r="BK71" s="38">
        <v>50</v>
      </c>
      <c r="BL71" s="138"/>
      <c r="BM71" s="139"/>
      <c r="BN71" s="29" t="s">
        <v>165</v>
      </c>
      <c r="BO71" s="29" t="s">
        <v>165</v>
      </c>
      <c r="BP71" s="35">
        <v>1</v>
      </c>
      <c r="BQ71" s="137"/>
      <c r="BR71" s="35">
        <v>1</v>
      </c>
      <c r="BS71" s="137"/>
      <c r="BT71" s="49" t="s">
        <v>8</v>
      </c>
    </row>
    <row r="72" spans="1:140" s="27" customFormat="1" ht="139.5" customHeight="1" x14ac:dyDescent="0.2">
      <c r="A72" s="41">
        <v>6</v>
      </c>
      <c r="B72" s="41" t="s">
        <v>850</v>
      </c>
      <c r="C72" s="169" t="s">
        <v>49</v>
      </c>
      <c r="D72" s="82" t="s">
        <v>851</v>
      </c>
      <c r="E72" s="81" t="s">
        <v>863</v>
      </c>
      <c r="F72" s="82" t="s">
        <v>821</v>
      </c>
      <c r="G72" s="42" t="s">
        <v>38</v>
      </c>
      <c r="H72" s="37" t="s">
        <v>69</v>
      </c>
      <c r="I72" s="37" t="s">
        <v>77</v>
      </c>
      <c r="J72" s="37" t="s">
        <v>81</v>
      </c>
      <c r="K72" s="43" t="s">
        <v>327</v>
      </c>
      <c r="L72" s="44" t="s">
        <v>612</v>
      </c>
      <c r="M72" s="43" t="s">
        <v>328</v>
      </c>
      <c r="N72" s="37">
        <v>4</v>
      </c>
      <c r="O72" s="37">
        <v>4</v>
      </c>
      <c r="P72" s="35">
        <v>16</v>
      </c>
      <c r="Q72" s="45" t="s">
        <v>788</v>
      </c>
      <c r="R72" s="45" t="s">
        <v>84</v>
      </c>
      <c r="S72" s="45" t="s">
        <v>90</v>
      </c>
      <c r="T72" s="39">
        <v>2</v>
      </c>
      <c r="U72" s="39">
        <v>2</v>
      </c>
      <c r="V72" s="35">
        <v>4</v>
      </c>
      <c r="W72" s="45" t="s">
        <v>789</v>
      </c>
      <c r="X72" s="45" t="s">
        <v>87</v>
      </c>
      <c r="Y72" s="37" t="s">
        <v>533</v>
      </c>
      <c r="Z72" s="37" t="s">
        <v>23</v>
      </c>
      <c r="AA72" s="43" t="s">
        <v>534</v>
      </c>
      <c r="AB72" s="47" t="s">
        <v>329</v>
      </c>
      <c r="AC72" s="47" t="s">
        <v>23</v>
      </c>
      <c r="AD72" s="47" t="s">
        <v>398</v>
      </c>
      <c r="AE72" s="25" t="s">
        <v>7</v>
      </c>
      <c r="AF72" s="38">
        <v>4</v>
      </c>
      <c r="AG72" s="25">
        <v>1</v>
      </c>
      <c r="AH72" s="25">
        <v>1</v>
      </c>
      <c r="AI72" s="25">
        <v>1</v>
      </c>
      <c r="AJ72" s="25">
        <v>1</v>
      </c>
      <c r="AK72" s="25" t="s">
        <v>23</v>
      </c>
      <c r="AL72" s="47" t="s">
        <v>20</v>
      </c>
      <c r="AM72" s="47" t="s">
        <v>6</v>
      </c>
      <c r="AN72" s="47" t="s">
        <v>6</v>
      </c>
      <c r="AO72" s="47" t="s">
        <v>6</v>
      </c>
      <c r="AP72" s="47" t="s">
        <v>215</v>
      </c>
      <c r="AQ72" s="25" t="s">
        <v>117</v>
      </c>
      <c r="AR72" s="25" t="s">
        <v>101</v>
      </c>
      <c r="AS72" s="25" t="s">
        <v>103</v>
      </c>
      <c r="AT72" s="25" t="s">
        <v>105</v>
      </c>
      <c r="AU72" s="25" t="s">
        <v>113</v>
      </c>
      <c r="AV72" s="47" t="s">
        <v>108</v>
      </c>
      <c r="AW72" s="47" t="s">
        <v>110</v>
      </c>
      <c r="AX72" s="47" t="s">
        <v>112</v>
      </c>
      <c r="AY72" s="25">
        <v>15</v>
      </c>
      <c r="AZ72" s="25">
        <v>15</v>
      </c>
      <c r="BA72" s="25">
        <v>15</v>
      </c>
      <c r="BB72" s="25">
        <v>15</v>
      </c>
      <c r="BC72" s="25">
        <v>15</v>
      </c>
      <c r="BD72" s="25">
        <v>15</v>
      </c>
      <c r="BE72" s="25">
        <v>10</v>
      </c>
      <c r="BF72" s="38">
        <v>100</v>
      </c>
      <c r="BG72" s="38" t="s">
        <v>126</v>
      </c>
      <c r="BH72" s="26" t="s">
        <v>156</v>
      </c>
      <c r="BI72" s="38" t="s">
        <v>126</v>
      </c>
      <c r="BJ72" s="38" t="s">
        <v>126</v>
      </c>
      <c r="BK72" s="38">
        <v>100</v>
      </c>
      <c r="BL72" s="50">
        <v>100</v>
      </c>
      <c r="BM72" s="38" t="s">
        <v>126</v>
      </c>
      <c r="BN72" s="29" t="s">
        <v>165</v>
      </c>
      <c r="BO72" s="29" t="s">
        <v>165</v>
      </c>
      <c r="BP72" s="35">
        <v>2</v>
      </c>
      <c r="BQ72" s="48">
        <v>2</v>
      </c>
      <c r="BR72" s="35">
        <v>2</v>
      </c>
      <c r="BS72" s="48">
        <v>2</v>
      </c>
      <c r="BT72" s="30" t="s">
        <v>49</v>
      </c>
    </row>
    <row r="73" spans="1:140" s="27" customFormat="1" ht="138.05000000000001" customHeight="1" x14ac:dyDescent="0.2">
      <c r="A73" s="41">
        <v>7</v>
      </c>
      <c r="B73" s="81" t="s">
        <v>446</v>
      </c>
      <c r="C73" s="169" t="s">
        <v>49</v>
      </c>
      <c r="D73" s="82" t="s">
        <v>854</v>
      </c>
      <c r="E73" s="81" t="s">
        <v>446</v>
      </c>
      <c r="F73" s="82" t="s">
        <v>864</v>
      </c>
      <c r="G73" s="42" t="s">
        <v>34</v>
      </c>
      <c r="H73" s="37" t="s">
        <v>66</v>
      </c>
      <c r="I73" s="37" t="s">
        <v>76</v>
      </c>
      <c r="J73" s="37" t="s">
        <v>82</v>
      </c>
      <c r="K73" s="43" t="s">
        <v>330</v>
      </c>
      <c r="L73" s="44" t="s">
        <v>331</v>
      </c>
      <c r="M73" s="43" t="s">
        <v>332</v>
      </c>
      <c r="N73" s="37">
        <v>3</v>
      </c>
      <c r="O73" s="37">
        <v>4</v>
      </c>
      <c r="P73" s="35">
        <v>12</v>
      </c>
      <c r="Q73" s="45" t="s">
        <v>510</v>
      </c>
      <c r="R73" s="45" t="s">
        <v>84</v>
      </c>
      <c r="S73" s="45" t="s">
        <v>90</v>
      </c>
      <c r="T73" s="39">
        <v>3</v>
      </c>
      <c r="U73" s="39">
        <v>4</v>
      </c>
      <c r="V73" s="35">
        <v>12</v>
      </c>
      <c r="W73" s="45" t="s">
        <v>510</v>
      </c>
      <c r="X73" s="45" t="s">
        <v>84</v>
      </c>
      <c r="Y73" s="37" t="s">
        <v>533</v>
      </c>
      <c r="Z73" s="37" t="s">
        <v>23</v>
      </c>
      <c r="AA73" s="43" t="s">
        <v>693</v>
      </c>
      <c r="AB73" s="47" t="s">
        <v>329</v>
      </c>
      <c r="AC73" s="47" t="s">
        <v>23</v>
      </c>
      <c r="AD73" s="47" t="s">
        <v>613</v>
      </c>
      <c r="AE73" s="25" t="s">
        <v>7</v>
      </c>
      <c r="AF73" s="38">
        <v>12</v>
      </c>
      <c r="AG73" s="25">
        <v>3</v>
      </c>
      <c r="AH73" s="25">
        <v>3</v>
      </c>
      <c r="AI73" s="25">
        <v>3</v>
      </c>
      <c r="AJ73" s="25">
        <v>3</v>
      </c>
      <c r="AK73" s="25" t="s">
        <v>23</v>
      </c>
      <c r="AL73" s="47" t="s">
        <v>20</v>
      </c>
      <c r="AM73" s="47" t="s">
        <v>6</v>
      </c>
      <c r="AN73" s="47" t="s">
        <v>6</v>
      </c>
      <c r="AO73" s="47" t="s">
        <v>6</v>
      </c>
      <c r="AP73" s="47" t="s">
        <v>27</v>
      </c>
      <c r="AQ73" s="25" t="s">
        <v>117</v>
      </c>
      <c r="AR73" s="25" t="s">
        <v>101</v>
      </c>
      <c r="AS73" s="25" t="s">
        <v>103</v>
      </c>
      <c r="AT73" s="25" t="s">
        <v>105</v>
      </c>
      <c r="AU73" s="25" t="s">
        <v>113</v>
      </c>
      <c r="AV73" s="47" t="s">
        <v>108</v>
      </c>
      <c r="AW73" s="47" t="s">
        <v>110</v>
      </c>
      <c r="AX73" s="47" t="s">
        <v>112</v>
      </c>
      <c r="AY73" s="25">
        <v>15</v>
      </c>
      <c r="AZ73" s="25">
        <v>15</v>
      </c>
      <c r="BA73" s="25">
        <v>15</v>
      </c>
      <c r="BB73" s="25">
        <v>15</v>
      </c>
      <c r="BC73" s="25">
        <v>15</v>
      </c>
      <c r="BD73" s="25">
        <v>15</v>
      </c>
      <c r="BE73" s="25">
        <v>10</v>
      </c>
      <c r="BF73" s="38">
        <v>100</v>
      </c>
      <c r="BG73" s="38" t="s">
        <v>126</v>
      </c>
      <c r="BH73" s="26" t="s">
        <v>156</v>
      </c>
      <c r="BI73" s="38" t="s">
        <v>126</v>
      </c>
      <c r="BJ73" s="38" t="s">
        <v>126</v>
      </c>
      <c r="BK73" s="38">
        <v>100</v>
      </c>
      <c r="BL73" s="50">
        <v>100</v>
      </c>
      <c r="BM73" s="38" t="s">
        <v>126</v>
      </c>
      <c r="BN73" s="29" t="s">
        <v>165</v>
      </c>
      <c r="BO73" s="29" t="s">
        <v>165</v>
      </c>
      <c r="BP73" s="35">
        <v>0</v>
      </c>
      <c r="BQ73" s="48">
        <v>0</v>
      </c>
      <c r="BR73" s="35">
        <v>2</v>
      </c>
      <c r="BS73" s="48">
        <v>0</v>
      </c>
      <c r="BT73" s="30" t="s">
        <v>49</v>
      </c>
    </row>
    <row r="74" spans="1:140" s="27" customFormat="1" ht="152.30000000000001" customHeight="1" x14ac:dyDescent="0.25">
      <c r="A74" s="41">
        <v>8</v>
      </c>
      <c r="B74" s="41" t="s">
        <v>865</v>
      </c>
      <c r="C74" s="49" t="s">
        <v>50</v>
      </c>
      <c r="D74" s="82" t="s">
        <v>857</v>
      </c>
      <c r="E74" s="81" t="s">
        <v>867</v>
      </c>
      <c r="F74" s="82" t="s">
        <v>825</v>
      </c>
      <c r="G74" s="42" t="s">
        <v>32</v>
      </c>
      <c r="H74" s="37" t="s">
        <v>69</v>
      </c>
      <c r="I74" s="37" t="s">
        <v>79</v>
      </c>
      <c r="J74" s="37" t="s">
        <v>83</v>
      </c>
      <c r="K74" s="43" t="s">
        <v>202</v>
      </c>
      <c r="L74" s="44" t="s">
        <v>647</v>
      </c>
      <c r="M74" s="43" t="s">
        <v>203</v>
      </c>
      <c r="N74" s="40">
        <v>5</v>
      </c>
      <c r="O74" s="40">
        <v>3</v>
      </c>
      <c r="P74" s="35">
        <v>15</v>
      </c>
      <c r="Q74" s="45" t="s">
        <v>768</v>
      </c>
      <c r="R74" s="45" t="s">
        <v>84</v>
      </c>
      <c r="S74" s="45" t="s">
        <v>90</v>
      </c>
      <c r="T74" s="39">
        <v>4</v>
      </c>
      <c r="U74" s="39">
        <v>2</v>
      </c>
      <c r="V74" s="35">
        <v>8</v>
      </c>
      <c r="W74" s="45" t="s">
        <v>769</v>
      </c>
      <c r="X74" s="45" t="s">
        <v>85</v>
      </c>
      <c r="Y74" s="37" t="s">
        <v>653</v>
      </c>
      <c r="Z74" s="37" t="s">
        <v>23</v>
      </c>
      <c r="AA74" s="43" t="s">
        <v>744</v>
      </c>
      <c r="AB74" s="47" t="s">
        <v>648</v>
      </c>
      <c r="AC74" s="25" t="s">
        <v>23</v>
      </c>
      <c r="AD74" s="47" t="s">
        <v>649</v>
      </c>
      <c r="AE74" s="25" t="s">
        <v>7</v>
      </c>
      <c r="AF74" s="38">
        <v>12</v>
      </c>
      <c r="AG74" s="25">
        <v>3</v>
      </c>
      <c r="AH74" s="25">
        <v>3</v>
      </c>
      <c r="AI74" s="25">
        <v>3</v>
      </c>
      <c r="AJ74" s="25">
        <v>3</v>
      </c>
      <c r="AK74" s="25" t="s">
        <v>23</v>
      </c>
      <c r="AL74" s="25" t="s">
        <v>21</v>
      </c>
      <c r="AM74" s="25" t="s">
        <v>6</v>
      </c>
      <c r="AN74" s="25" t="s">
        <v>6</v>
      </c>
      <c r="AO74" s="25" t="s">
        <v>6</v>
      </c>
      <c r="AP74" s="25" t="s">
        <v>27</v>
      </c>
      <c r="AQ74" s="25" t="s">
        <v>117</v>
      </c>
      <c r="AR74" s="25" t="s">
        <v>101</v>
      </c>
      <c r="AS74" s="25" t="s">
        <v>103</v>
      </c>
      <c r="AT74" s="25" t="s">
        <v>105</v>
      </c>
      <c r="AU74" s="25" t="s">
        <v>114</v>
      </c>
      <c r="AV74" s="47" t="s">
        <v>108</v>
      </c>
      <c r="AW74" s="47" t="s">
        <v>110</v>
      </c>
      <c r="AX74" s="47" t="s">
        <v>112</v>
      </c>
      <c r="AY74" s="25">
        <v>15</v>
      </c>
      <c r="AZ74" s="25">
        <v>15</v>
      </c>
      <c r="BA74" s="25">
        <v>15</v>
      </c>
      <c r="BB74" s="25">
        <v>10</v>
      </c>
      <c r="BC74" s="25">
        <v>15</v>
      </c>
      <c r="BD74" s="25">
        <v>15</v>
      </c>
      <c r="BE74" s="25">
        <v>10</v>
      </c>
      <c r="BF74" s="38">
        <v>95</v>
      </c>
      <c r="BG74" s="38" t="s">
        <v>127</v>
      </c>
      <c r="BH74" s="26" t="s">
        <v>156</v>
      </c>
      <c r="BI74" s="38" t="s">
        <v>126</v>
      </c>
      <c r="BJ74" s="38" t="s">
        <v>127</v>
      </c>
      <c r="BK74" s="38">
        <v>50</v>
      </c>
      <c r="BL74" s="138">
        <v>50</v>
      </c>
      <c r="BM74" s="38" t="s">
        <v>127</v>
      </c>
      <c r="BN74" s="29" t="s">
        <v>165</v>
      </c>
      <c r="BO74" s="29" t="s">
        <v>165</v>
      </c>
      <c r="BP74" s="35">
        <v>1</v>
      </c>
      <c r="BQ74" s="48">
        <v>1</v>
      </c>
      <c r="BR74" s="35">
        <v>1</v>
      </c>
      <c r="BS74" s="48">
        <v>1</v>
      </c>
      <c r="BT74" s="49" t="s">
        <v>50</v>
      </c>
      <c r="BU74" s="34"/>
      <c r="BV74" s="34"/>
      <c r="BW74" s="34"/>
      <c r="BX74" s="34"/>
      <c r="BY74" s="34"/>
      <c r="BZ74" s="34"/>
      <c r="CA74" s="34"/>
      <c r="CB74" s="34"/>
      <c r="CC74" s="34"/>
      <c r="CD74" s="34"/>
      <c r="CE74" s="34"/>
      <c r="CF74" s="34"/>
      <c r="CG74" s="34"/>
      <c r="CH74" s="34"/>
      <c r="CI74" s="34"/>
      <c r="CJ74" s="34"/>
      <c r="CK74" s="34"/>
      <c r="CL74" s="34"/>
      <c r="CM74" s="34"/>
      <c r="CN74" s="34"/>
      <c r="CO74" s="34"/>
      <c r="CP74" s="34"/>
      <c r="CQ74" s="34"/>
      <c r="CR74" s="34"/>
      <c r="CS74" s="34"/>
      <c r="CT74" s="34"/>
      <c r="CU74" s="34"/>
      <c r="CV74" s="34"/>
      <c r="CW74" s="34"/>
      <c r="CX74" s="34"/>
      <c r="CY74" s="34"/>
      <c r="CZ74" s="34"/>
      <c r="DA74" s="34"/>
      <c r="DB74" s="34"/>
      <c r="DC74" s="34"/>
      <c r="DD74" s="34"/>
      <c r="DE74" s="34"/>
      <c r="DF74" s="34"/>
      <c r="DG74" s="34"/>
      <c r="DH74" s="34"/>
      <c r="DI74" s="34"/>
      <c r="DJ74" s="34"/>
      <c r="DK74" s="34"/>
      <c r="DL74" s="34"/>
      <c r="DM74" s="34"/>
      <c r="DN74" s="34"/>
      <c r="DO74" s="34"/>
      <c r="DP74" s="34"/>
      <c r="DQ74" s="34"/>
      <c r="DR74" s="34"/>
      <c r="DS74" s="34"/>
      <c r="DT74" s="34"/>
      <c r="DU74" s="34"/>
      <c r="DV74" s="34"/>
      <c r="DW74" s="34"/>
      <c r="DX74" s="34"/>
      <c r="DY74" s="34"/>
      <c r="DZ74" s="34"/>
      <c r="EA74" s="34"/>
      <c r="EB74" s="34"/>
      <c r="EC74" s="34"/>
      <c r="ED74" s="34"/>
      <c r="EE74" s="34"/>
      <c r="EF74" s="34"/>
      <c r="EG74" s="34"/>
      <c r="EH74" s="34"/>
      <c r="EI74" s="34"/>
      <c r="EJ74" s="34"/>
    </row>
    <row r="75" spans="1:140" s="27" customFormat="1" ht="191.3" customHeight="1" x14ac:dyDescent="0.25">
      <c r="A75" s="41">
        <v>9</v>
      </c>
      <c r="B75" s="81" t="s">
        <v>866</v>
      </c>
      <c r="C75" s="49" t="s">
        <v>50</v>
      </c>
      <c r="D75" s="82" t="s">
        <v>857</v>
      </c>
      <c r="E75" s="81" t="s">
        <v>868</v>
      </c>
      <c r="F75" s="82" t="s">
        <v>825</v>
      </c>
      <c r="G75" s="42" t="s">
        <v>34</v>
      </c>
      <c r="H75" s="37" t="s">
        <v>69</v>
      </c>
      <c r="I75" s="37" t="s">
        <v>76</v>
      </c>
      <c r="J75" s="37" t="s">
        <v>81</v>
      </c>
      <c r="K75" s="43" t="s">
        <v>651</v>
      </c>
      <c r="L75" s="44" t="s">
        <v>650</v>
      </c>
      <c r="M75" s="43" t="s">
        <v>204</v>
      </c>
      <c r="N75" s="40">
        <v>4</v>
      </c>
      <c r="O75" s="40">
        <v>5</v>
      </c>
      <c r="P75" s="35">
        <v>20</v>
      </c>
      <c r="Q75" s="45" t="s">
        <v>770</v>
      </c>
      <c r="R75" s="45" t="s">
        <v>84</v>
      </c>
      <c r="S75" s="45" t="s">
        <v>90</v>
      </c>
      <c r="T75" s="39">
        <v>4</v>
      </c>
      <c r="U75" s="39">
        <v>5</v>
      </c>
      <c r="V75" s="35">
        <v>20</v>
      </c>
      <c r="W75" s="45" t="s">
        <v>770</v>
      </c>
      <c r="X75" s="45" t="s">
        <v>84</v>
      </c>
      <c r="Y75" s="37" t="s">
        <v>652</v>
      </c>
      <c r="Z75" s="37" t="s">
        <v>23</v>
      </c>
      <c r="AA75" s="43" t="s">
        <v>745</v>
      </c>
      <c r="AB75" s="47" t="s">
        <v>654</v>
      </c>
      <c r="AC75" s="25" t="s">
        <v>23</v>
      </c>
      <c r="AD75" s="47" t="s">
        <v>655</v>
      </c>
      <c r="AE75" s="25" t="s">
        <v>7</v>
      </c>
      <c r="AF75" s="38">
        <v>4</v>
      </c>
      <c r="AG75" s="25">
        <v>1</v>
      </c>
      <c r="AH75" s="25">
        <v>1</v>
      </c>
      <c r="AI75" s="25">
        <v>1</v>
      </c>
      <c r="AJ75" s="25">
        <v>1</v>
      </c>
      <c r="AK75" s="25" t="s">
        <v>23</v>
      </c>
      <c r="AL75" s="25" t="s">
        <v>21</v>
      </c>
      <c r="AM75" s="25" t="s">
        <v>6</v>
      </c>
      <c r="AN75" s="25" t="s">
        <v>23</v>
      </c>
      <c r="AO75" s="25" t="s">
        <v>6</v>
      </c>
      <c r="AP75" s="25" t="s">
        <v>61</v>
      </c>
      <c r="AQ75" s="25" t="s">
        <v>117</v>
      </c>
      <c r="AR75" s="25" t="s">
        <v>101</v>
      </c>
      <c r="AS75" s="25" t="s">
        <v>103</v>
      </c>
      <c r="AT75" s="25" t="s">
        <v>105</v>
      </c>
      <c r="AU75" s="25" t="s">
        <v>114</v>
      </c>
      <c r="AV75" s="47" t="s">
        <v>108</v>
      </c>
      <c r="AW75" s="47" t="s">
        <v>110</v>
      </c>
      <c r="AX75" s="47" t="s">
        <v>112</v>
      </c>
      <c r="AY75" s="25">
        <v>15</v>
      </c>
      <c r="AZ75" s="25">
        <v>15</v>
      </c>
      <c r="BA75" s="25">
        <v>15</v>
      </c>
      <c r="BB75" s="25">
        <v>10</v>
      </c>
      <c r="BC75" s="25">
        <v>15</v>
      </c>
      <c r="BD75" s="25">
        <v>15</v>
      </c>
      <c r="BE75" s="25">
        <v>10</v>
      </c>
      <c r="BF75" s="38">
        <v>95</v>
      </c>
      <c r="BG75" s="38" t="s">
        <v>127</v>
      </c>
      <c r="BH75" s="26" t="s">
        <v>156</v>
      </c>
      <c r="BI75" s="38" t="s">
        <v>126</v>
      </c>
      <c r="BJ75" s="38" t="s">
        <v>127</v>
      </c>
      <c r="BK75" s="38">
        <v>50</v>
      </c>
      <c r="BL75" s="138">
        <v>50</v>
      </c>
      <c r="BM75" s="38" t="s">
        <v>127</v>
      </c>
      <c r="BN75" s="29" t="s">
        <v>166</v>
      </c>
      <c r="BO75" s="29" t="s">
        <v>166</v>
      </c>
      <c r="BP75" s="35">
        <v>0</v>
      </c>
      <c r="BQ75" s="48">
        <v>0</v>
      </c>
      <c r="BR75" s="35">
        <v>0</v>
      </c>
      <c r="BS75" s="48">
        <v>0</v>
      </c>
      <c r="BT75" s="49" t="s">
        <v>50</v>
      </c>
      <c r="BU75" s="34"/>
      <c r="BV75" s="34"/>
      <c r="BW75" s="34"/>
      <c r="BX75" s="34"/>
      <c r="BY75" s="34"/>
      <c r="BZ75" s="34"/>
      <c r="CA75" s="34"/>
      <c r="CB75" s="34"/>
      <c r="CC75" s="34"/>
      <c r="CD75" s="34"/>
      <c r="CE75" s="34"/>
      <c r="CF75" s="34"/>
      <c r="CG75" s="34"/>
      <c r="CH75" s="34"/>
      <c r="CI75" s="34"/>
      <c r="CJ75" s="34"/>
      <c r="CK75" s="34"/>
      <c r="CL75" s="34"/>
      <c r="CM75" s="34"/>
      <c r="CN75" s="34"/>
      <c r="CO75" s="34"/>
      <c r="CP75" s="34"/>
      <c r="CQ75" s="34"/>
      <c r="CR75" s="34"/>
      <c r="CS75" s="34"/>
      <c r="CT75" s="34"/>
      <c r="CU75" s="34"/>
      <c r="CV75" s="34"/>
      <c r="CW75" s="34"/>
      <c r="CX75" s="34"/>
      <c r="CY75" s="34"/>
      <c r="CZ75" s="34"/>
      <c r="DA75" s="34"/>
      <c r="DB75" s="34"/>
      <c r="DC75" s="34"/>
      <c r="DD75" s="34"/>
      <c r="DE75" s="34"/>
      <c r="DF75" s="34"/>
      <c r="DG75" s="34"/>
      <c r="DH75" s="34"/>
      <c r="DI75" s="34"/>
      <c r="DJ75" s="34"/>
      <c r="DK75" s="34"/>
      <c r="DL75" s="34"/>
      <c r="DM75" s="34"/>
      <c r="DN75" s="34"/>
      <c r="DO75" s="34"/>
      <c r="DP75" s="34"/>
      <c r="DQ75" s="34"/>
      <c r="DR75" s="34"/>
      <c r="DS75" s="34"/>
      <c r="DT75" s="34"/>
      <c r="DU75" s="34"/>
      <c r="DV75" s="34"/>
      <c r="DW75" s="34"/>
      <c r="DX75" s="34"/>
      <c r="DY75" s="34"/>
      <c r="DZ75" s="34"/>
      <c r="EA75" s="34"/>
      <c r="EB75" s="34"/>
      <c r="EC75" s="34"/>
      <c r="ED75" s="34"/>
      <c r="EE75" s="34"/>
      <c r="EF75" s="34"/>
      <c r="EG75" s="34"/>
      <c r="EH75" s="34"/>
      <c r="EI75" s="34"/>
      <c r="EJ75" s="34"/>
    </row>
    <row r="76" spans="1:140" s="27" customFormat="1" ht="133.55000000000001" customHeight="1" x14ac:dyDescent="0.25">
      <c r="A76" s="143">
        <v>10</v>
      </c>
      <c r="B76" s="143" t="s">
        <v>869</v>
      </c>
      <c r="C76" s="49" t="s">
        <v>47</v>
      </c>
      <c r="D76" s="82" t="s">
        <v>856</v>
      </c>
      <c r="E76" s="143" t="s">
        <v>479</v>
      </c>
      <c r="F76" s="82" t="s">
        <v>47</v>
      </c>
      <c r="G76" s="144" t="s">
        <v>32</v>
      </c>
      <c r="H76" s="145" t="s">
        <v>69</v>
      </c>
      <c r="I76" s="145" t="s">
        <v>77</v>
      </c>
      <c r="J76" s="145" t="s">
        <v>71</v>
      </c>
      <c r="K76" s="146" t="s">
        <v>205</v>
      </c>
      <c r="L76" s="147" t="s">
        <v>206</v>
      </c>
      <c r="M76" s="146" t="s">
        <v>207</v>
      </c>
      <c r="N76" s="148">
        <v>1</v>
      </c>
      <c r="O76" s="148">
        <v>3</v>
      </c>
      <c r="P76" s="149">
        <v>3</v>
      </c>
      <c r="Q76" s="150" t="s">
        <v>771</v>
      </c>
      <c r="R76" s="150" t="s">
        <v>86</v>
      </c>
      <c r="S76" s="150" t="s">
        <v>90</v>
      </c>
      <c r="T76" s="151">
        <v>1</v>
      </c>
      <c r="U76" s="151">
        <v>1</v>
      </c>
      <c r="V76" s="149">
        <v>1</v>
      </c>
      <c r="W76" s="150" t="s">
        <v>776</v>
      </c>
      <c r="X76" s="150" t="s">
        <v>87</v>
      </c>
      <c r="Y76" s="145" t="s">
        <v>518</v>
      </c>
      <c r="Z76" s="145" t="s">
        <v>23</v>
      </c>
      <c r="AA76" s="43" t="s">
        <v>742</v>
      </c>
      <c r="AB76" s="47" t="s">
        <v>208</v>
      </c>
      <c r="AC76" s="25" t="s">
        <v>23</v>
      </c>
      <c r="AD76" s="47" t="s">
        <v>378</v>
      </c>
      <c r="AE76" s="25" t="s">
        <v>7</v>
      </c>
      <c r="AF76" s="38">
        <v>0</v>
      </c>
      <c r="AG76" s="25">
        <v>0</v>
      </c>
      <c r="AH76" s="25">
        <v>0</v>
      </c>
      <c r="AI76" s="25">
        <v>0</v>
      </c>
      <c r="AJ76" s="25">
        <v>0</v>
      </c>
      <c r="AK76" s="25" t="s">
        <v>6</v>
      </c>
      <c r="AL76" s="25" t="s">
        <v>20</v>
      </c>
      <c r="AM76" s="25" t="s">
        <v>6</v>
      </c>
      <c r="AN76" s="25" t="s">
        <v>6</v>
      </c>
      <c r="AO76" s="25" t="s">
        <v>6</v>
      </c>
      <c r="AP76" s="25" t="s">
        <v>30</v>
      </c>
      <c r="AQ76" s="25" t="s">
        <v>117</v>
      </c>
      <c r="AR76" s="25" t="s">
        <v>101</v>
      </c>
      <c r="AS76" s="25" t="s">
        <v>103</v>
      </c>
      <c r="AT76" s="25" t="s">
        <v>105</v>
      </c>
      <c r="AU76" s="25" t="s">
        <v>113</v>
      </c>
      <c r="AV76" s="47" t="s">
        <v>108</v>
      </c>
      <c r="AW76" s="47" t="s">
        <v>110</v>
      </c>
      <c r="AX76" s="47" t="s">
        <v>112</v>
      </c>
      <c r="AY76" s="25">
        <v>15</v>
      </c>
      <c r="AZ76" s="25">
        <v>15</v>
      </c>
      <c r="BA76" s="25">
        <v>15</v>
      </c>
      <c r="BB76" s="25">
        <v>15</v>
      </c>
      <c r="BC76" s="25">
        <v>15</v>
      </c>
      <c r="BD76" s="25">
        <v>15</v>
      </c>
      <c r="BE76" s="25">
        <v>10</v>
      </c>
      <c r="BF76" s="38">
        <v>100</v>
      </c>
      <c r="BG76" s="38" t="s">
        <v>126</v>
      </c>
      <c r="BH76" s="26" t="s">
        <v>156</v>
      </c>
      <c r="BI76" s="38" t="s">
        <v>126</v>
      </c>
      <c r="BJ76" s="38" t="s">
        <v>126</v>
      </c>
      <c r="BK76" s="38">
        <v>100</v>
      </c>
      <c r="BL76" s="138">
        <v>100</v>
      </c>
      <c r="BM76" s="139" t="s">
        <v>126</v>
      </c>
      <c r="BN76" s="29" t="s">
        <v>165</v>
      </c>
      <c r="BO76" s="29" t="s">
        <v>167</v>
      </c>
      <c r="BP76" s="35">
        <v>2</v>
      </c>
      <c r="BQ76" s="137">
        <v>2</v>
      </c>
      <c r="BR76" s="35">
        <v>2</v>
      </c>
      <c r="BS76" s="137">
        <v>2</v>
      </c>
      <c r="BT76" s="49" t="s">
        <v>47</v>
      </c>
      <c r="BU76" s="34"/>
      <c r="BV76" s="34"/>
      <c r="BW76" s="34"/>
      <c r="BX76" s="34"/>
      <c r="BY76" s="34"/>
      <c r="BZ76" s="34"/>
      <c r="CA76" s="34"/>
      <c r="CB76" s="34"/>
      <c r="CC76" s="34"/>
      <c r="CD76" s="34"/>
      <c r="CE76" s="34"/>
      <c r="CF76" s="34"/>
      <c r="CG76" s="34"/>
      <c r="CH76" s="34"/>
      <c r="CI76" s="34"/>
      <c r="CJ76" s="34"/>
      <c r="CK76" s="34"/>
      <c r="CL76" s="34"/>
      <c r="CM76" s="34"/>
      <c r="CN76" s="34"/>
      <c r="CO76" s="34"/>
      <c r="CP76" s="34"/>
      <c r="CQ76" s="34"/>
      <c r="CR76" s="34"/>
      <c r="CS76" s="34"/>
      <c r="CT76" s="34"/>
      <c r="CU76" s="34"/>
      <c r="CV76" s="34"/>
      <c r="CW76" s="34"/>
      <c r="CX76" s="34"/>
      <c r="CY76" s="34"/>
      <c r="CZ76" s="34"/>
      <c r="DA76" s="34"/>
      <c r="DB76" s="34"/>
      <c r="DC76" s="34"/>
      <c r="DD76" s="34"/>
      <c r="DE76" s="34"/>
      <c r="DF76" s="34"/>
      <c r="DG76" s="34"/>
      <c r="DH76" s="34"/>
      <c r="DI76" s="34"/>
      <c r="DJ76" s="34"/>
      <c r="DK76" s="34"/>
      <c r="DL76" s="34"/>
      <c r="DM76" s="34"/>
      <c r="DN76" s="34"/>
      <c r="DO76" s="34"/>
      <c r="DP76" s="34"/>
      <c r="DQ76" s="34"/>
      <c r="DR76" s="34"/>
      <c r="DS76" s="34"/>
      <c r="DT76" s="34"/>
      <c r="DU76" s="34"/>
      <c r="DV76" s="34"/>
      <c r="DW76" s="34"/>
      <c r="DX76" s="34"/>
      <c r="DY76" s="34"/>
      <c r="DZ76" s="34"/>
      <c r="EA76" s="34"/>
      <c r="EB76" s="34"/>
      <c r="EC76" s="34"/>
      <c r="ED76" s="34"/>
      <c r="EE76" s="34"/>
      <c r="EF76" s="34"/>
      <c r="EG76" s="34"/>
      <c r="EH76" s="34"/>
      <c r="EI76" s="34"/>
      <c r="EJ76" s="34"/>
    </row>
    <row r="77" spans="1:140" s="27" customFormat="1" ht="133.55000000000001" customHeight="1" x14ac:dyDescent="0.25">
      <c r="A77" s="143"/>
      <c r="B77" s="143"/>
      <c r="C77" s="49" t="s">
        <v>47</v>
      </c>
      <c r="D77" s="82" t="s">
        <v>856</v>
      </c>
      <c r="E77" s="143"/>
      <c r="F77" s="82" t="s">
        <v>47</v>
      </c>
      <c r="G77" s="144"/>
      <c r="H77" s="145"/>
      <c r="I77" s="145"/>
      <c r="J77" s="145"/>
      <c r="K77" s="146"/>
      <c r="L77" s="147"/>
      <c r="M77" s="146"/>
      <c r="N77" s="148"/>
      <c r="O77" s="148"/>
      <c r="P77" s="149">
        <v>0</v>
      </c>
      <c r="Q77" s="150" t="s">
        <v>777</v>
      </c>
      <c r="R77" s="150">
        <v>0</v>
      </c>
      <c r="S77" s="150"/>
      <c r="T77" s="148">
        <v>-2</v>
      </c>
      <c r="U77" s="148">
        <v>0</v>
      </c>
      <c r="V77" s="149">
        <v>0</v>
      </c>
      <c r="W77" s="150" t="s">
        <v>778</v>
      </c>
      <c r="X77" s="150">
        <v>0</v>
      </c>
      <c r="Y77" s="148"/>
      <c r="Z77" s="148"/>
      <c r="AA77" s="43" t="s">
        <v>519</v>
      </c>
      <c r="AB77" s="47" t="s">
        <v>209</v>
      </c>
      <c r="AC77" s="25" t="s">
        <v>23</v>
      </c>
      <c r="AD77" s="47" t="s">
        <v>379</v>
      </c>
      <c r="AE77" s="25" t="s">
        <v>7</v>
      </c>
      <c r="AF77" s="38">
        <v>0</v>
      </c>
      <c r="AG77" s="25">
        <v>0</v>
      </c>
      <c r="AH77" s="25">
        <v>0</v>
      </c>
      <c r="AI77" s="25">
        <v>0</v>
      </c>
      <c r="AJ77" s="25">
        <v>0</v>
      </c>
      <c r="AK77" s="25" t="s">
        <v>6</v>
      </c>
      <c r="AL77" s="25" t="s">
        <v>20</v>
      </c>
      <c r="AM77" s="25" t="s">
        <v>23</v>
      </c>
      <c r="AN77" s="25" t="s">
        <v>6</v>
      </c>
      <c r="AO77" s="25" t="s">
        <v>6</v>
      </c>
      <c r="AP77" s="25" t="s">
        <v>30</v>
      </c>
      <c r="AQ77" s="25" t="s">
        <v>117</v>
      </c>
      <c r="AR77" s="25" t="s">
        <v>101</v>
      </c>
      <c r="AS77" s="25" t="s">
        <v>103</v>
      </c>
      <c r="AT77" s="25" t="s">
        <v>105</v>
      </c>
      <c r="AU77" s="25" t="s">
        <v>113</v>
      </c>
      <c r="AV77" s="47" t="s">
        <v>108</v>
      </c>
      <c r="AW77" s="47" t="s">
        <v>110</v>
      </c>
      <c r="AX77" s="47" t="s">
        <v>112</v>
      </c>
      <c r="AY77" s="25">
        <v>15</v>
      </c>
      <c r="AZ77" s="25">
        <v>15</v>
      </c>
      <c r="BA77" s="25">
        <v>15</v>
      </c>
      <c r="BB77" s="25">
        <v>15</v>
      </c>
      <c r="BC77" s="25">
        <v>15</v>
      </c>
      <c r="BD77" s="25">
        <v>15</v>
      </c>
      <c r="BE77" s="25">
        <v>10</v>
      </c>
      <c r="BF77" s="38">
        <v>100</v>
      </c>
      <c r="BG77" s="38" t="s">
        <v>126</v>
      </c>
      <c r="BH77" s="26" t="s">
        <v>156</v>
      </c>
      <c r="BI77" s="38" t="s">
        <v>126</v>
      </c>
      <c r="BJ77" s="38" t="s">
        <v>126</v>
      </c>
      <c r="BK77" s="38">
        <v>100</v>
      </c>
      <c r="BL77" s="138"/>
      <c r="BM77" s="139"/>
      <c r="BN77" s="29" t="s">
        <v>165</v>
      </c>
      <c r="BO77" s="29" t="s">
        <v>167</v>
      </c>
      <c r="BP77" s="35">
        <v>2</v>
      </c>
      <c r="BQ77" s="137"/>
      <c r="BR77" s="35">
        <v>2</v>
      </c>
      <c r="BS77" s="137"/>
      <c r="BT77" s="49" t="s">
        <v>47</v>
      </c>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c r="CW77" s="34"/>
      <c r="CX77" s="34"/>
      <c r="CY77" s="34"/>
      <c r="CZ77" s="34"/>
      <c r="DA77" s="34"/>
      <c r="DB77" s="34"/>
      <c r="DC77" s="34"/>
      <c r="DD77" s="34"/>
      <c r="DE77" s="34"/>
      <c r="DF77" s="34"/>
      <c r="DG77" s="34"/>
      <c r="DH77" s="34"/>
      <c r="DI77" s="34"/>
      <c r="DJ77" s="34"/>
      <c r="DK77" s="34"/>
      <c r="DL77" s="34"/>
      <c r="DM77" s="34"/>
      <c r="DN77" s="34"/>
      <c r="DO77" s="34"/>
      <c r="DP77" s="34"/>
      <c r="DQ77" s="34"/>
      <c r="DR77" s="34"/>
      <c r="DS77" s="34"/>
      <c r="DT77" s="34"/>
      <c r="DU77" s="34"/>
      <c r="DV77" s="34"/>
      <c r="DW77" s="34"/>
      <c r="DX77" s="34"/>
      <c r="DY77" s="34"/>
      <c r="DZ77" s="34"/>
      <c r="EA77" s="34"/>
      <c r="EB77" s="34"/>
      <c r="EC77" s="34"/>
      <c r="ED77" s="34"/>
      <c r="EE77" s="34"/>
      <c r="EF77" s="34"/>
      <c r="EG77" s="34"/>
      <c r="EH77" s="34"/>
      <c r="EI77" s="34"/>
      <c r="EJ77" s="34"/>
    </row>
    <row r="78" spans="1:140" s="27" customFormat="1" ht="102.7" customHeight="1" x14ac:dyDescent="0.25">
      <c r="A78" s="143">
        <v>11</v>
      </c>
      <c r="B78" s="143" t="s">
        <v>870</v>
      </c>
      <c r="C78" s="49" t="s">
        <v>47</v>
      </c>
      <c r="D78" s="82" t="s">
        <v>856</v>
      </c>
      <c r="E78" s="143" t="s">
        <v>480</v>
      </c>
      <c r="F78" s="82" t="s">
        <v>47</v>
      </c>
      <c r="G78" s="144" t="s">
        <v>32</v>
      </c>
      <c r="H78" s="145" t="s">
        <v>69</v>
      </c>
      <c r="I78" s="145" t="s">
        <v>77</v>
      </c>
      <c r="J78" s="145" t="s">
        <v>71</v>
      </c>
      <c r="K78" s="146" t="s">
        <v>210</v>
      </c>
      <c r="L78" s="147" t="s">
        <v>211</v>
      </c>
      <c r="M78" s="146" t="s">
        <v>207</v>
      </c>
      <c r="N78" s="148">
        <v>2</v>
      </c>
      <c r="O78" s="148">
        <v>4</v>
      </c>
      <c r="P78" s="149">
        <v>8</v>
      </c>
      <c r="Q78" s="150" t="s">
        <v>779</v>
      </c>
      <c r="R78" s="150" t="s">
        <v>85</v>
      </c>
      <c r="S78" s="150" t="s">
        <v>90</v>
      </c>
      <c r="T78" s="151">
        <v>1</v>
      </c>
      <c r="U78" s="151">
        <v>2</v>
      </c>
      <c r="V78" s="149">
        <v>2</v>
      </c>
      <c r="W78" s="150" t="s">
        <v>772</v>
      </c>
      <c r="X78" s="150" t="s">
        <v>87</v>
      </c>
      <c r="Y78" s="145" t="s">
        <v>518</v>
      </c>
      <c r="Z78" s="145" t="s">
        <v>23</v>
      </c>
      <c r="AA78" s="43" t="s">
        <v>519</v>
      </c>
      <c r="AB78" s="47" t="s">
        <v>209</v>
      </c>
      <c r="AC78" s="25" t="s">
        <v>23</v>
      </c>
      <c r="AD78" s="47" t="s">
        <v>379</v>
      </c>
      <c r="AE78" s="25" t="s">
        <v>7</v>
      </c>
      <c r="AF78" s="38">
        <v>0</v>
      </c>
      <c r="AG78" s="25">
        <v>0</v>
      </c>
      <c r="AH78" s="25">
        <v>0</v>
      </c>
      <c r="AI78" s="25">
        <v>0</v>
      </c>
      <c r="AJ78" s="25">
        <v>0</v>
      </c>
      <c r="AK78" s="25" t="s">
        <v>6</v>
      </c>
      <c r="AL78" s="25" t="s">
        <v>20</v>
      </c>
      <c r="AM78" s="25" t="s">
        <v>23</v>
      </c>
      <c r="AN78" s="25" t="s">
        <v>6</v>
      </c>
      <c r="AO78" s="25" t="s">
        <v>6</v>
      </c>
      <c r="AP78" s="25" t="s">
        <v>30</v>
      </c>
      <c r="AQ78" s="25" t="s">
        <v>117</v>
      </c>
      <c r="AR78" s="25" t="s">
        <v>101</v>
      </c>
      <c r="AS78" s="25" t="s">
        <v>103</v>
      </c>
      <c r="AT78" s="25" t="s">
        <v>105</v>
      </c>
      <c r="AU78" s="25" t="s">
        <v>113</v>
      </c>
      <c r="AV78" s="47" t="s">
        <v>108</v>
      </c>
      <c r="AW78" s="47" t="s">
        <v>110</v>
      </c>
      <c r="AX78" s="47" t="s">
        <v>112</v>
      </c>
      <c r="AY78" s="25">
        <v>15</v>
      </c>
      <c r="AZ78" s="25">
        <v>15</v>
      </c>
      <c r="BA78" s="25">
        <v>15</v>
      </c>
      <c r="BB78" s="25">
        <v>15</v>
      </c>
      <c r="BC78" s="25">
        <v>15</v>
      </c>
      <c r="BD78" s="25">
        <v>15</v>
      </c>
      <c r="BE78" s="25">
        <v>10</v>
      </c>
      <c r="BF78" s="38">
        <v>100</v>
      </c>
      <c r="BG78" s="38" t="s">
        <v>126</v>
      </c>
      <c r="BH78" s="26" t="s">
        <v>156</v>
      </c>
      <c r="BI78" s="38" t="s">
        <v>126</v>
      </c>
      <c r="BJ78" s="38" t="s">
        <v>126</v>
      </c>
      <c r="BK78" s="38">
        <v>100</v>
      </c>
      <c r="BL78" s="138">
        <v>100</v>
      </c>
      <c r="BM78" s="139" t="s">
        <v>126</v>
      </c>
      <c r="BN78" s="29" t="s">
        <v>165</v>
      </c>
      <c r="BO78" s="29" t="s">
        <v>167</v>
      </c>
      <c r="BP78" s="35">
        <v>2</v>
      </c>
      <c r="BQ78" s="137">
        <v>2</v>
      </c>
      <c r="BR78" s="35">
        <v>2</v>
      </c>
      <c r="BS78" s="137">
        <v>2</v>
      </c>
      <c r="BT78" s="49" t="s">
        <v>47</v>
      </c>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c r="CW78" s="34"/>
      <c r="CX78" s="34"/>
      <c r="CY78" s="34"/>
      <c r="CZ78" s="34"/>
      <c r="DA78" s="34"/>
      <c r="DB78" s="34"/>
      <c r="DC78" s="34"/>
      <c r="DD78" s="34"/>
      <c r="DE78" s="34"/>
      <c r="DF78" s="34"/>
      <c r="DG78" s="34"/>
      <c r="DH78" s="34"/>
      <c r="DI78" s="34"/>
      <c r="DJ78" s="34"/>
      <c r="DK78" s="34"/>
      <c r="DL78" s="34"/>
      <c r="DM78" s="34"/>
      <c r="DN78" s="34"/>
      <c r="DO78" s="34"/>
      <c r="DP78" s="34"/>
      <c r="DQ78" s="34"/>
      <c r="DR78" s="34"/>
      <c r="DS78" s="34"/>
      <c r="DT78" s="34"/>
      <c r="DU78" s="34"/>
      <c r="DV78" s="34"/>
      <c r="DW78" s="34"/>
      <c r="DX78" s="34"/>
      <c r="DY78" s="34"/>
      <c r="DZ78" s="34"/>
      <c r="EA78" s="34"/>
      <c r="EB78" s="34"/>
      <c r="EC78" s="34"/>
      <c r="ED78" s="34"/>
      <c r="EE78" s="34"/>
      <c r="EF78" s="34"/>
      <c r="EG78" s="34"/>
      <c r="EH78" s="34"/>
      <c r="EI78" s="34"/>
      <c r="EJ78" s="34"/>
    </row>
    <row r="79" spans="1:140" s="27" customFormat="1" ht="102.7" customHeight="1" x14ac:dyDescent="0.25">
      <c r="A79" s="143"/>
      <c r="B79" s="143"/>
      <c r="C79" s="49" t="s">
        <v>47</v>
      </c>
      <c r="D79" s="82" t="s">
        <v>856</v>
      </c>
      <c r="E79" s="143"/>
      <c r="F79" s="82" t="s">
        <v>47</v>
      </c>
      <c r="G79" s="144"/>
      <c r="H79" s="145"/>
      <c r="I79" s="145"/>
      <c r="J79" s="145"/>
      <c r="K79" s="146"/>
      <c r="L79" s="147"/>
      <c r="M79" s="146"/>
      <c r="N79" s="148"/>
      <c r="O79" s="148"/>
      <c r="P79" s="149">
        <v>0</v>
      </c>
      <c r="Q79" s="150" t="s">
        <v>777</v>
      </c>
      <c r="R79" s="150">
        <v>0</v>
      </c>
      <c r="S79" s="150"/>
      <c r="T79" s="148">
        <v>-2</v>
      </c>
      <c r="U79" s="148">
        <v>0</v>
      </c>
      <c r="V79" s="149">
        <v>0</v>
      </c>
      <c r="W79" s="150" t="s">
        <v>778</v>
      </c>
      <c r="X79" s="150">
        <v>0</v>
      </c>
      <c r="Y79" s="148"/>
      <c r="Z79" s="148"/>
      <c r="AA79" s="43" t="s">
        <v>520</v>
      </c>
      <c r="AB79" s="47" t="s">
        <v>209</v>
      </c>
      <c r="AC79" s="25" t="s">
        <v>23</v>
      </c>
      <c r="AD79" s="47" t="s">
        <v>380</v>
      </c>
      <c r="AE79" s="25" t="s">
        <v>7</v>
      </c>
      <c r="AF79" s="38">
        <v>0</v>
      </c>
      <c r="AG79" s="25">
        <v>0</v>
      </c>
      <c r="AH79" s="25">
        <v>0</v>
      </c>
      <c r="AI79" s="25">
        <v>0</v>
      </c>
      <c r="AJ79" s="25">
        <v>0</v>
      </c>
      <c r="AK79" s="25" t="s">
        <v>6</v>
      </c>
      <c r="AL79" s="25" t="s">
        <v>20</v>
      </c>
      <c r="AM79" s="25" t="s">
        <v>23</v>
      </c>
      <c r="AN79" s="25" t="s">
        <v>6</v>
      </c>
      <c r="AO79" s="25" t="s">
        <v>6</v>
      </c>
      <c r="AP79" s="25" t="s">
        <v>30</v>
      </c>
      <c r="AQ79" s="25" t="s">
        <v>117</v>
      </c>
      <c r="AR79" s="25" t="s">
        <v>101</v>
      </c>
      <c r="AS79" s="25" t="s">
        <v>103</v>
      </c>
      <c r="AT79" s="25" t="s">
        <v>105</v>
      </c>
      <c r="AU79" s="25" t="s">
        <v>113</v>
      </c>
      <c r="AV79" s="47" t="s">
        <v>108</v>
      </c>
      <c r="AW79" s="47" t="s">
        <v>110</v>
      </c>
      <c r="AX79" s="47" t="s">
        <v>112</v>
      </c>
      <c r="AY79" s="25">
        <v>15</v>
      </c>
      <c r="AZ79" s="25">
        <v>15</v>
      </c>
      <c r="BA79" s="25">
        <v>15</v>
      </c>
      <c r="BB79" s="25">
        <v>15</v>
      </c>
      <c r="BC79" s="25">
        <v>15</v>
      </c>
      <c r="BD79" s="25">
        <v>15</v>
      </c>
      <c r="BE79" s="25">
        <v>10</v>
      </c>
      <c r="BF79" s="38">
        <v>100</v>
      </c>
      <c r="BG79" s="38" t="s">
        <v>126</v>
      </c>
      <c r="BH79" s="26" t="s">
        <v>156</v>
      </c>
      <c r="BI79" s="38" t="s">
        <v>126</v>
      </c>
      <c r="BJ79" s="38" t="s">
        <v>126</v>
      </c>
      <c r="BK79" s="38">
        <v>100</v>
      </c>
      <c r="BL79" s="138"/>
      <c r="BM79" s="139"/>
      <c r="BN79" s="29" t="s">
        <v>165</v>
      </c>
      <c r="BO79" s="29" t="s">
        <v>167</v>
      </c>
      <c r="BP79" s="35">
        <v>2</v>
      </c>
      <c r="BQ79" s="137"/>
      <c r="BR79" s="35">
        <v>2</v>
      </c>
      <c r="BS79" s="137"/>
      <c r="BT79" s="49" t="s">
        <v>47</v>
      </c>
      <c r="BU79" s="34"/>
      <c r="BV79" s="34"/>
      <c r="BW79" s="34"/>
      <c r="BX79" s="34"/>
      <c r="BY79" s="34"/>
      <c r="BZ79" s="34"/>
      <c r="CA79" s="34"/>
      <c r="CB79" s="34"/>
      <c r="CC79" s="34"/>
      <c r="CD79" s="34"/>
      <c r="CE79" s="34"/>
      <c r="CF79" s="34"/>
      <c r="CG79" s="34"/>
      <c r="CH79" s="34"/>
      <c r="CI79" s="34"/>
      <c r="CJ79" s="34"/>
      <c r="CK79" s="34"/>
      <c r="CL79" s="34"/>
      <c r="CM79" s="34"/>
      <c r="CN79" s="34"/>
      <c r="CO79" s="34"/>
      <c r="CP79" s="34"/>
      <c r="CQ79" s="34"/>
      <c r="CR79" s="34"/>
      <c r="CS79" s="34"/>
      <c r="CT79" s="34"/>
      <c r="CU79" s="34"/>
      <c r="CV79" s="34"/>
      <c r="CW79" s="34"/>
      <c r="CX79" s="34"/>
      <c r="CY79" s="34"/>
      <c r="CZ79" s="34"/>
      <c r="DA79" s="34"/>
      <c r="DB79" s="34"/>
      <c r="DC79" s="34"/>
      <c r="DD79" s="34"/>
      <c r="DE79" s="34"/>
      <c r="DF79" s="34"/>
      <c r="DG79" s="34"/>
      <c r="DH79" s="34"/>
      <c r="DI79" s="34"/>
      <c r="DJ79" s="34"/>
      <c r="DK79" s="34"/>
      <c r="DL79" s="34"/>
      <c r="DM79" s="34"/>
      <c r="DN79" s="34"/>
      <c r="DO79" s="34"/>
      <c r="DP79" s="34"/>
      <c r="DQ79" s="34"/>
      <c r="DR79" s="34"/>
      <c r="DS79" s="34"/>
      <c r="DT79" s="34"/>
      <c r="DU79" s="34"/>
      <c r="DV79" s="34"/>
      <c r="DW79" s="34"/>
      <c r="DX79" s="34"/>
      <c r="DY79" s="34"/>
      <c r="DZ79" s="34"/>
      <c r="EA79" s="34"/>
      <c r="EB79" s="34"/>
      <c r="EC79" s="34"/>
      <c r="ED79" s="34"/>
      <c r="EE79" s="34"/>
      <c r="EF79" s="34"/>
      <c r="EG79" s="34"/>
      <c r="EH79" s="34"/>
      <c r="EI79" s="34"/>
      <c r="EJ79" s="34"/>
    </row>
    <row r="80" spans="1:140" s="27" customFormat="1" ht="167.95" customHeight="1" x14ac:dyDescent="0.25">
      <c r="A80" s="168">
        <v>12</v>
      </c>
      <c r="B80" s="41" t="s">
        <v>422</v>
      </c>
      <c r="C80" s="49" t="s">
        <v>45</v>
      </c>
      <c r="D80" s="82" t="s">
        <v>855</v>
      </c>
      <c r="E80" s="81" t="s">
        <v>884</v>
      </c>
      <c r="F80" s="82" t="s">
        <v>45</v>
      </c>
      <c r="G80" s="42" t="s">
        <v>34</v>
      </c>
      <c r="H80" s="37" t="s">
        <v>66</v>
      </c>
      <c r="I80" s="37" t="s">
        <v>76</v>
      </c>
      <c r="J80" s="37" t="s">
        <v>80</v>
      </c>
      <c r="K80" s="43" t="s">
        <v>236</v>
      </c>
      <c r="L80" s="44" t="s">
        <v>237</v>
      </c>
      <c r="M80" s="43" t="s">
        <v>238</v>
      </c>
      <c r="N80" s="40">
        <v>1</v>
      </c>
      <c r="O80" s="40">
        <v>5</v>
      </c>
      <c r="P80" s="35">
        <v>5</v>
      </c>
      <c r="Q80" s="45" t="s">
        <v>775</v>
      </c>
      <c r="R80" s="45" t="s">
        <v>84</v>
      </c>
      <c r="S80" s="45" t="s">
        <v>90</v>
      </c>
      <c r="T80" s="39">
        <v>1</v>
      </c>
      <c r="U80" s="39">
        <v>5</v>
      </c>
      <c r="V80" s="35">
        <v>5</v>
      </c>
      <c r="W80" s="45" t="s">
        <v>775</v>
      </c>
      <c r="X80" s="45" t="s">
        <v>84</v>
      </c>
      <c r="Y80" s="37" t="s">
        <v>524</v>
      </c>
      <c r="Z80" s="37" t="s">
        <v>23</v>
      </c>
      <c r="AA80" s="43" t="s">
        <v>732</v>
      </c>
      <c r="AB80" s="47" t="s">
        <v>239</v>
      </c>
      <c r="AC80" s="25" t="s">
        <v>23</v>
      </c>
      <c r="AD80" s="47" t="s">
        <v>574</v>
      </c>
      <c r="AE80" s="25" t="s">
        <v>7</v>
      </c>
      <c r="AF80" s="38">
        <v>0</v>
      </c>
      <c r="AG80" s="25">
        <v>0</v>
      </c>
      <c r="AH80" s="25">
        <v>0</v>
      </c>
      <c r="AI80" s="25">
        <v>0</v>
      </c>
      <c r="AJ80" s="25">
        <v>0</v>
      </c>
      <c r="AK80" s="25" t="s">
        <v>6</v>
      </c>
      <c r="AL80" s="25" t="s">
        <v>20</v>
      </c>
      <c r="AM80" s="25" t="s">
        <v>6</v>
      </c>
      <c r="AN80" s="25" t="s">
        <v>6</v>
      </c>
      <c r="AO80" s="25" t="s">
        <v>6</v>
      </c>
      <c r="AP80" s="25" t="s">
        <v>29</v>
      </c>
      <c r="AQ80" s="25" t="s">
        <v>117</v>
      </c>
      <c r="AR80" s="25" t="s">
        <v>101</v>
      </c>
      <c r="AS80" s="25" t="s">
        <v>103</v>
      </c>
      <c r="AT80" s="25" t="s">
        <v>105</v>
      </c>
      <c r="AU80" s="25" t="s">
        <v>113</v>
      </c>
      <c r="AV80" s="47" t="s">
        <v>108</v>
      </c>
      <c r="AW80" s="47" t="s">
        <v>110</v>
      </c>
      <c r="AX80" s="47" t="s">
        <v>112</v>
      </c>
      <c r="AY80" s="25">
        <v>15</v>
      </c>
      <c r="AZ80" s="25">
        <v>15</v>
      </c>
      <c r="BA80" s="25">
        <v>15</v>
      </c>
      <c r="BB80" s="25">
        <v>15</v>
      </c>
      <c r="BC80" s="25">
        <v>15</v>
      </c>
      <c r="BD80" s="25">
        <v>15</v>
      </c>
      <c r="BE80" s="25">
        <v>10</v>
      </c>
      <c r="BF80" s="38">
        <v>100</v>
      </c>
      <c r="BG80" s="38" t="s">
        <v>126</v>
      </c>
      <c r="BH80" s="26" t="s">
        <v>156</v>
      </c>
      <c r="BI80" s="38" t="s">
        <v>126</v>
      </c>
      <c r="BJ80" s="38" t="s">
        <v>126</v>
      </c>
      <c r="BK80" s="38">
        <v>100</v>
      </c>
      <c r="BL80" s="36">
        <v>100</v>
      </c>
      <c r="BM80" s="38" t="s">
        <v>126</v>
      </c>
      <c r="BN80" s="29" t="s">
        <v>165</v>
      </c>
      <c r="BO80" s="29" t="s">
        <v>165</v>
      </c>
      <c r="BP80" s="35">
        <v>0</v>
      </c>
      <c r="BQ80" s="48">
        <v>0</v>
      </c>
      <c r="BR80" s="35">
        <v>2</v>
      </c>
      <c r="BS80" s="48">
        <v>0</v>
      </c>
      <c r="BT80" s="49" t="s">
        <v>45</v>
      </c>
      <c r="BU80" s="34"/>
      <c r="BV80" s="34"/>
      <c r="BW80" s="34"/>
      <c r="BX80" s="34"/>
      <c r="BY80" s="34"/>
      <c r="BZ80" s="34"/>
      <c r="CA80" s="34"/>
      <c r="CB80" s="34"/>
      <c r="CC80" s="34"/>
      <c r="CD80" s="34"/>
      <c r="CE80" s="34"/>
      <c r="CF80" s="34"/>
      <c r="CG80" s="34"/>
      <c r="CH80" s="34"/>
      <c r="CI80" s="34"/>
      <c r="CJ80" s="34"/>
      <c r="CK80" s="34"/>
      <c r="CL80" s="34"/>
      <c r="CM80" s="34"/>
      <c r="CN80" s="34"/>
      <c r="CO80" s="34"/>
      <c r="CP80" s="34"/>
      <c r="CQ80" s="34"/>
      <c r="CR80" s="34"/>
      <c r="CS80" s="34"/>
      <c r="CT80" s="34"/>
      <c r="CU80" s="34"/>
      <c r="CV80" s="34"/>
      <c r="CW80" s="34"/>
      <c r="CX80" s="34"/>
      <c r="CY80" s="34"/>
      <c r="CZ80" s="34"/>
      <c r="DA80" s="34"/>
      <c r="DB80" s="34"/>
      <c r="DC80" s="34"/>
      <c r="DD80" s="34"/>
      <c r="DE80" s="34"/>
      <c r="DF80" s="34"/>
      <c r="DG80" s="34"/>
      <c r="DH80" s="34"/>
      <c r="DI80" s="34"/>
      <c r="DJ80" s="34"/>
      <c r="DK80" s="34"/>
      <c r="DL80" s="34"/>
      <c r="DM80" s="34"/>
      <c r="DN80" s="34"/>
      <c r="DO80" s="34"/>
      <c r="DP80" s="34"/>
      <c r="DQ80" s="34"/>
      <c r="DR80" s="34"/>
      <c r="DS80" s="34"/>
      <c r="DT80" s="34"/>
      <c r="DU80" s="34"/>
      <c r="DV80" s="34"/>
      <c r="DW80" s="34"/>
      <c r="DX80" s="34"/>
      <c r="DY80" s="34"/>
      <c r="DZ80" s="34"/>
      <c r="EA80" s="34"/>
      <c r="EB80" s="34"/>
      <c r="EC80" s="34"/>
      <c r="ED80" s="34"/>
      <c r="EE80" s="34"/>
      <c r="EF80" s="34"/>
      <c r="EG80" s="34"/>
      <c r="EH80" s="34"/>
      <c r="EI80" s="34"/>
      <c r="EJ80" s="34"/>
    </row>
    <row r="81" spans="1:140" s="27" customFormat="1" ht="167.35" customHeight="1" x14ac:dyDescent="0.25">
      <c r="A81" s="143">
        <v>13</v>
      </c>
      <c r="B81" s="143" t="s">
        <v>871</v>
      </c>
      <c r="C81" s="49" t="s">
        <v>45</v>
      </c>
      <c r="D81" s="82" t="s">
        <v>855</v>
      </c>
      <c r="E81" s="143" t="s">
        <v>885</v>
      </c>
      <c r="F81" s="82" t="s">
        <v>45</v>
      </c>
      <c r="G81" s="144" t="s">
        <v>34</v>
      </c>
      <c r="H81" s="145" t="s">
        <v>69</v>
      </c>
      <c r="I81" s="145" t="s">
        <v>76</v>
      </c>
      <c r="J81" s="145" t="s">
        <v>80</v>
      </c>
      <c r="K81" s="146" t="s">
        <v>240</v>
      </c>
      <c r="L81" s="147" t="s">
        <v>241</v>
      </c>
      <c r="M81" s="146" t="s">
        <v>242</v>
      </c>
      <c r="N81" s="148">
        <v>3</v>
      </c>
      <c r="O81" s="148">
        <v>5</v>
      </c>
      <c r="P81" s="149">
        <v>15</v>
      </c>
      <c r="Q81" s="150" t="s">
        <v>784</v>
      </c>
      <c r="R81" s="150" t="s">
        <v>84</v>
      </c>
      <c r="S81" s="150" t="s">
        <v>90</v>
      </c>
      <c r="T81" s="151">
        <v>2</v>
      </c>
      <c r="U81" s="151">
        <v>5</v>
      </c>
      <c r="V81" s="149">
        <v>10</v>
      </c>
      <c r="W81" s="150" t="s">
        <v>785</v>
      </c>
      <c r="X81" s="150" t="s">
        <v>84</v>
      </c>
      <c r="Y81" s="145" t="s">
        <v>524</v>
      </c>
      <c r="Z81" s="145" t="s">
        <v>23</v>
      </c>
      <c r="AA81" s="43" t="s">
        <v>580</v>
      </c>
      <c r="AB81" s="47" t="s">
        <v>243</v>
      </c>
      <c r="AC81" s="25" t="s">
        <v>23</v>
      </c>
      <c r="AD81" s="47" t="s">
        <v>581</v>
      </c>
      <c r="AE81" s="25" t="s">
        <v>7</v>
      </c>
      <c r="AF81" s="38">
        <v>0</v>
      </c>
      <c r="AG81" s="25">
        <v>0</v>
      </c>
      <c r="AH81" s="25">
        <v>0</v>
      </c>
      <c r="AI81" s="25">
        <v>0</v>
      </c>
      <c r="AJ81" s="25">
        <v>0</v>
      </c>
      <c r="AK81" s="25" t="s">
        <v>6</v>
      </c>
      <c r="AL81" s="25" t="s">
        <v>20</v>
      </c>
      <c r="AM81" s="25" t="s">
        <v>6</v>
      </c>
      <c r="AN81" s="25" t="s">
        <v>6</v>
      </c>
      <c r="AO81" s="25" t="s">
        <v>6</v>
      </c>
      <c r="AP81" s="25" t="s">
        <v>29</v>
      </c>
      <c r="AQ81" s="25" t="s">
        <v>117</v>
      </c>
      <c r="AR81" s="25" t="s">
        <v>101</v>
      </c>
      <c r="AS81" s="25" t="s">
        <v>103</v>
      </c>
      <c r="AT81" s="25" t="s">
        <v>105</v>
      </c>
      <c r="AU81" s="25" t="s">
        <v>113</v>
      </c>
      <c r="AV81" s="47" t="s">
        <v>108</v>
      </c>
      <c r="AW81" s="47" t="s">
        <v>110</v>
      </c>
      <c r="AX81" s="47" t="s">
        <v>112</v>
      </c>
      <c r="AY81" s="25">
        <v>15</v>
      </c>
      <c r="AZ81" s="25">
        <v>15</v>
      </c>
      <c r="BA81" s="25">
        <v>15</v>
      </c>
      <c r="BB81" s="25">
        <v>15</v>
      </c>
      <c r="BC81" s="25">
        <v>15</v>
      </c>
      <c r="BD81" s="25">
        <v>15</v>
      </c>
      <c r="BE81" s="25">
        <v>10</v>
      </c>
      <c r="BF81" s="38">
        <v>100</v>
      </c>
      <c r="BG81" s="38" t="s">
        <v>126</v>
      </c>
      <c r="BH81" s="26" t="s">
        <v>156</v>
      </c>
      <c r="BI81" s="38" t="s">
        <v>126</v>
      </c>
      <c r="BJ81" s="38" t="s">
        <v>126</v>
      </c>
      <c r="BK81" s="38">
        <v>100</v>
      </c>
      <c r="BL81" s="138">
        <v>100</v>
      </c>
      <c r="BM81" s="139" t="s">
        <v>126</v>
      </c>
      <c r="BN81" s="29" t="s">
        <v>165</v>
      </c>
      <c r="BO81" s="29" t="s">
        <v>165</v>
      </c>
      <c r="BP81" s="35">
        <v>0</v>
      </c>
      <c r="BQ81" s="137">
        <v>1</v>
      </c>
      <c r="BR81" s="35">
        <v>2</v>
      </c>
      <c r="BS81" s="137">
        <v>0</v>
      </c>
      <c r="BT81" s="49" t="s">
        <v>45</v>
      </c>
      <c r="BU81" s="34"/>
      <c r="BV81" s="34"/>
      <c r="BW81" s="34"/>
      <c r="BX81" s="34"/>
      <c r="BY81" s="34"/>
      <c r="BZ81" s="34"/>
      <c r="CA81" s="34"/>
      <c r="CB81" s="34"/>
      <c r="CC81" s="34"/>
      <c r="CD81" s="34"/>
      <c r="CE81" s="34"/>
      <c r="CF81" s="34"/>
      <c r="CG81" s="34"/>
      <c r="CH81" s="34"/>
      <c r="CI81" s="34"/>
      <c r="CJ81" s="34"/>
      <c r="CK81" s="34"/>
      <c r="CL81" s="34"/>
      <c r="CM81" s="34"/>
      <c r="CN81" s="34"/>
      <c r="CO81" s="34"/>
      <c r="CP81" s="34"/>
      <c r="CQ81" s="34"/>
      <c r="CR81" s="34"/>
      <c r="CS81" s="34"/>
      <c r="CT81" s="34"/>
      <c r="CU81" s="34"/>
      <c r="CV81" s="34"/>
      <c r="CW81" s="34"/>
      <c r="CX81" s="34"/>
      <c r="CY81" s="34"/>
      <c r="CZ81" s="34"/>
      <c r="DA81" s="34"/>
      <c r="DB81" s="34"/>
      <c r="DC81" s="34"/>
      <c r="DD81" s="34"/>
      <c r="DE81" s="34"/>
      <c r="DF81" s="34"/>
      <c r="DG81" s="34"/>
      <c r="DH81" s="34"/>
      <c r="DI81" s="34"/>
      <c r="DJ81" s="34"/>
      <c r="DK81" s="34"/>
      <c r="DL81" s="34"/>
      <c r="DM81" s="34"/>
      <c r="DN81" s="34"/>
      <c r="DO81" s="34"/>
      <c r="DP81" s="34"/>
      <c r="DQ81" s="34"/>
      <c r="DR81" s="34"/>
      <c r="DS81" s="34"/>
      <c r="DT81" s="34"/>
      <c r="DU81" s="34"/>
      <c r="DV81" s="34"/>
      <c r="DW81" s="34"/>
      <c r="DX81" s="34"/>
      <c r="DY81" s="34"/>
      <c r="DZ81" s="34"/>
      <c r="EA81" s="34"/>
      <c r="EB81" s="34"/>
      <c r="EC81" s="34"/>
      <c r="ED81" s="34"/>
      <c r="EE81" s="34"/>
      <c r="EF81" s="34"/>
      <c r="EG81" s="34"/>
      <c r="EH81" s="34"/>
      <c r="EI81" s="34"/>
      <c r="EJ81" s="34"/>
    </row>
    <row r="82" spans="1:140" s="27" customFormat="1" ht="162.80000000000001" customHeight="1" x14ac:dyDescent="0.25">
      <c r="A82" s="143"/>
      <c r="B82" s="143"/>
      <c r="C82" s="49" t="s">
        <v>45</v>
      </c>
      <c r="D82" s="82" t="s">
        <v>855</v>
      </c>
      <c r="E82" s="143"/>
      <c r="F82" s="82" t="s">
        <v>45</v>
      </c>
      <c r="G82" s="144"/>
      <c r="H82" s="145"/>
      <c r="I82" s="145"/>
      <c r="J82" s="145"/>
      <c r="K82" s="146"/>
      <c r="L82" s="147"/>
      <c r="M82" s="146"/>
      <c r="N82" s="148"/>
      <c r="O82" s="148"/>
      <c r="P82" s="149">
        <v>0</v>
      </c>
      <c r="Q82" s="150" t="s">
        <v>777</v>
      </c>
      <c r="R82" s="150">
        <v>0</v>
      </c>
      <c r="S82" s="150"/>
      <c r="T82" s="148">
        <v>-2</v>
      </c>
      <c r="U82" s="148">
        <v>0</v>
      </c>
      <c r="V82" s="149">
        <v>0</v>
      </c>
      <c r="W82" s="150" t="s">
        <v>778</v>
      </c>
      <c r="X82" s="150">
        <v>0</v>
      </c>
      <c r="Y82" s="148"/>
      <c r="Z82" s="148"/>
      <c r="AA82" s="43" t="s">
        <v>727</v>
      </c>
      <c r="AB82" s="47" t="s">
        <v>575</v>
      </c>
      <c r="AC82" s="25" t="s">
        <v>23</v>
      </c>
      <c r="AD82" s="47" t="s">
        <v>384</v>
      </c>
      <c r="AE82" s="25" t="s">
        <v>9</v>
      </c>
      <c r="AF82" s="38">
        <v>0</v>
      </c>
      <c r="AG82" s="25">
        <v>0</v>
      </c>
      <c r="AH82" s="25">
        <v>0</v>
      </c>
      <c r="AI82" s="25">
        <v>0</v>
      </c>
      <c r="AJ82" s="25">
        <v>0</v>
      </c>
      <c r="AK82" s="25" t="s">
        <v>6</v>
      </c>
      <c r="AL82" s="25" t="s">
        <v>20</v>
      </c>
      <c r="AM82" s="25" t="s">
        <v>6</v>
      </c>
      <c r="AN82" s="25" t="s">
        <v>6</v>
      </c>
      <c r="AO82" s="25" t="s">
        <v>6</v>
      </c>
      <c r="AP82" s="25" t="s">
        <v>29</v>
      </c>
      <c r="AQ82" s="25" t="s">
        <v>117</v>
      </c>
      <c r="AR82" s="25" t="s">
        <v>101</v>
      </c>
      <c r="AS82" s="25" t="s">
        <v>103</v>
      </c>
      <c r="AT82" s="25" t="s">
        <v>105</v>
      </c>
      <c r="AU82" s="25" t="s">
        <v>113</v>
      </c>
      <c r="AV82" s="47" t="s">
        <v>108</v>
      </c>
      <c r="AW82" s="47" t="s">
        <v>110</v>
      </c>
      <c r="AX82" s="47" t="s">
        <v>112</v>
      </c>
      <c r="AY82" s="25">
        <v>15</v>
      </c>
      <c r="AZ82" s="25">
        <v>15</v>
      </c>
      <c r="BA82" s="25">
        <v>15</v>
      </c>
      <c r="BB82" s="25">
        <v>15</v>
      </c>
      <c r="BC82" s="25">
        <v>15</v>
      </c>
      <c r="BD82" s="25">
        <v>15</v>
      </c>
      <c r="BE82" s="25">
        <v>10</v>
      </c>
      <c r="BF82" s="38">
        <v>100</v>
      </c>
      <c r="BG82" s="38" t="s">
        <v>126</v>
      </c>
      <c r="BH82" s="26" t="s">
        <v>156</v>
      </c>
      <c r="BI82" s="38" t="s">
        <v>126</v>
      </c>
      <c r="BJ82" s="38" t="s">
        <v>126</v>
      </c>
      <c r="BK82" s="38">
        <v>100</v>
      </c>
      <c r="BL82" s="138"/>
      <c r="BM82" s="139"/>
      <c r="BN82" s="29" t="s">
        <v>165</v>
      </c>
      <c r="BO82" s="29" t="s">
        <v>165</v>
      </c>
      <c r="BP82" s="35">
        <v>2</v>
      </c>
      <c r="BQ82" s="137"/>
      <c r="BR82" s="35">
        <v>2</v>
      </c>
      <c r="BS82" s="137"/>
      <c r="BT82" s="49" t="s">
        <v>45</v>
      </c>
      <c r="BU82" s="34"/>
      <c r="BV82" s="34"/>
      <c r="BW82" s="34"/>
      <c r="BX82" s="34"/>
      <c r="BY82" s="34"/>
      <c r="BZ82" s="34"/>
      <c r="CA82" s="34"/>
      <c r="CB82" s="34"/>
      <c r="CC82" s="34"/>
      <c r="CD82" s="34"/>
      <c r="CE82" s="34"/>
      <c r="CF82" s="34"/>
      <c r="CG82" s="34"/>
      <c r="CH82" s="34"/>
      <c r="CI82" s="34"/>
      <c r="CJ82" s="34"/>
      <c r="CK82" s="34"/>
      <c r="CL82" s="34"/>
      <c r="CM82" s="34"/>
      <c r="CN82" s="34"/>
      <c r="CO82" s="34"/>
      <c r="CP82" s="34"/>
      <c r="CQ82" s="34"/>
      <c r="CR82" s="34"/>
      <c r="CS82" s="34"/>
      <c r="CT82" s="34"/>
      <c r="CU82" s="34"/>
      <c r="CV82" s="34"/>
      <c r="CW82" s="34"/>
      <c r="CX82" s="34"/>
      <c r="CY82" s="34"/>
      <c r="CZ82" s="34"/>
      <c r="DA82" s="34"/>
      <c r="DB82" s="34"/>
      <c r="DC82" s="34"/>
      <c r="DD82" s="34"/>
      <c r="DE82" s="34"/>
      <c r="DF82" s="34"/>
      <c r="DG82" s="34"/>
      <c r="DH82" s="34"/>
      <c r="DI82" s="34"/>
      <c r="DJ82" s="34"/>
      <c r="DK82" s="34"/>
      <c r="DL82" s="34"/>
      <c r="DM82" s="34"/>
      <c r="DN82" s="34"/>
      <c r="DO82" s="34"/>
      <c r="DP82" s="34"/>
      <c r="DQ82" s="34"/>
      <c r="DR82" s="34"/>
      <c r="DS82" s="34"/>
      <c r="DT82" s="34"/>
      <c r="DU82" s="34"/>
      <c r="DV82" s="34"/>
      <c r="DW82" s="34"/>
      <c r="DX82" s="34"/>
      <c r="DY82" s="34"/>
      <c r="DZ82" s="34"/>
      <c r="EA82" s="34"/>
      <c r="EB82" s="34"/>
      <c r="EC82" s="34"/>
      <c r="ED82" s="34"/>
      <c r="EE82" s="34"/>
      <c r="EF82" s="34"/>
      <c r="EG82" s="34"/>
      <c r="EH82" s="34"/>
      <c r="EI82" s="34"/>
      <c r="EJ82" s="34"/>
    </row>
    <row r="83" spans="1:140" s="27" customFormat="1" ht="110.2" customHeight="1" x14ac:dyDescent="0.25">
      <c r="A83" s="143">
        <v>14</v>
      </c>
      <c r="B83" s="143" t="s">
        <v>872</v>
      </c>
      <c r="C83" s="49" t="s">
        <v>45</v>
      </c>
      <c r="D83" s="82" t="s">
        <v>855</v>
      </c>
      <c r="E83" s="143" t="s">
        <v>886</v>
      </c>
      <c r="F83" s="82" t="s">
        <v>45</v>
      </c>
      <c r="G83" s="144" t="s">
        <v>32</v>
      </c>
      <c r="H83" s="145" t="s">
        <v>69</v>
      </c>
      <c r="I83" s="145" t="s">
        <v>78</v>
      </c>
      <c r="J83" s="145" t="s">
        <v>81</v>
      </c>
      <c r="K83" s="146" t="s">
        <v>244</v>
      </c>
      <c r="L83" s="152" t="s">
        <v>245</v>
      </c>
      <c r="M83" s="146" t="s">
        <v>246</v>
      </c>
      <c r="N83" s="148">
        <v>3</v>
      </c>
      <c r="O83" s="148">
        <v>5</v>
      </c>
      <c r="P83" s="149">
        <v>15</v>
      </c>
      <c r="Q83" s="150" t="s">
        <v>784</v>
      </c>
      <c r="R83" s="150" t="s">
        <v>84</v>
      </c>
      <c r="S83" s="150" t="s">
        <v>90</v>
      </c>
      <c r="T83" s="151">
        <v>1</v>
      </c>
      <c r="U83" s="151">
        <v>3</v>
      </c>
      <c r="V83" s="149">
        <v>3</v>
      </c>
      <c r="W83" s="150" t="s">
        <v>771</v>
      </c>
      <c r="X83" s="150" t="s">
        <v>86</v>
      </c>
      <c r="Y83" s="145" t="s">
        <v>524</v>
      </c>
      <c r="Z83" s="145" t="s">
        <v>23</v>
      </c>
      <c r="AA83" s="43" t="s">
        <v>728</v>
      </c>
      <c r="AB83" s="47" t="s">
        <v>247</v>
      </c>
      <c r="AC83" s="25" t="s">
        <v>23</v>
      </c>
      <c r="AD83" s="47" t="s">
        <v>576</v>
      </c>
      <c r="AE83" s="25" t="s">
        <v>7</v>
      </c>
      <c r="AF83" s="38">
        <v>0</v>
      </c>
      <c r="AG83" s="25">
        <v>0</v>
      </c>
      <c r="AH83" s="25">
        <v>0</v>
      </c>
      <c r="AI83" s="25">
        <v>0</v>
      </c>
      <c r="AJ83" s="25">
        <v>0</v>
      </c>
      <c r="AK83" s="25" t="s">
        <v>6</v>
      </c>
      <c r="AL83" s="25" t="s">
        <v>20</v>
      </c>
      <c r="AM83" s="25" t="s">
        <v>6</v>
      </c>
      <c r="AN83" s="25" t="s">
        <v>6</v>
      </c>
      <c r="AO83" s="25" t="s">
        <v>6</v>
      </c>
      <c r="AP83" s="25" t="s">
        <v>29</v>
      </c>
      <c r="AQ83" s="25" t="s">
        <v>117</v>
      </c>
      <c r="AR83" s="25" t="s">
        <v>101</v>
      </c>
      <c r="AS83" s="25" t="s">
        <v>103</v>
      </c>
      <c r="AT83" s="25" t="s">
        <v>105</v>
      </c>
      <c r="AU83" s="25" t="s">
        <v>113</v>
      </c>
      <c r="AV83" s="47" t="s">
        <v>108</v>
      </c>
      <c r="AW83" s="47" t="s">
        <v>110</v>
      </c>
      <c r="AX83" s="47" t="s">
        <v>112</v>
      </c>
      <c r="AY83" s="25">
        <v>15</v>
      </c>
      <c r="AZ83" s="25">
        <v>15</v>
      </c>
      <c r="BA83" s="25">
        <v>15</v>
      </c>
      <c r="BB83" s="25">
        <v>15</v>
      </c>
      <c r="BC83" s="25">
        <v>15</v>
      </c>
      <c r="BD83" s="25">
        <v>15</v>
      </c>
      <c r="BE83" s="25">
        <v>10</v>
      </c>
      <c r="BF83" s="38">
        <v>100</v>
      </c>
      <c r="BG83" s="38" t="s">
        <v>126</v>
      </c>
      <c r="BH83" s="26" t="s">
        <v>156</v>
      </c>
      <c r="BI83" s="38" t="s">
        <v>126</v>
      </c>
      <c r="BJ83" s="38" t="s">
        <v>126</v>
      </c>
      <c r="BK83" s="38">
        <v>100</v>
      </c>
      <c r="BL83" s="138">
        <v>100</v>
      </c>
      <c r="BM83" s="139" t="s">
        <v>126</v>
      </c>
      <c r="BN83" s="29" t="s">
        <v>165</v>
      </c>
      <c r="BO83" s="29" t="s">
        <v>165</v>
      </c>
      <c r="BP83" s="35">
        <v>2</v>
      </c>
      <c r="BQ83" s="137">
        <v>2</v>
      </c>
      <c r="BR83" s="35">
        <v>2</v>
      </c>
      <c r="BS83" s="137">
        <v>2</v>
      </c>
      <c r="BT83" s="49" t="s">
        <v>45</v>
      </c>
      <c r="BU83" s="34"/>
      <c r="BV83" s="34"/>
      <c r="BW83" s="34"/>
      <c r="BX83" s="34"/>
      <c r="BY83" s="34"/>
      <c r="BZ83" s="34"/>
      <c r="CA83" s="34"/>
      <c r="CB83" s="34"/>
      <c r="CC83" s="34"/>
      <c r="CD83" s="34"/>
      <c r="CE83" s="34"/>
      <c r="CF83" s="34"/>
      <c r="CG83" s="34"/>
      <c r="CH83" s="34"/>
      <c r="CI83" s="34"/>
      <c r="CJ83" s="34"/>
      <c r="CK83" s="34"/>
      <c r="CL83" s="34"/>
      <c r="CM83" s="34"/>
      <c r="CN83" s="34"/>
      <c r="CO83" s="34"/>
      <c r="CP83" s="34"/>
      <c r="CQ83" s="34"/>
      <c r="CR83" s="34"/>
      <c r="CS83" s="34"/>
      <c r="CT83" s="34"/>
      <c r="CU83" s="34"/>
      <c r="CV83" s="34"/>
      <c r="CW83" s="34"/>
      <c r="CX83" s="34"/>
      <c r="CY83" s="34"/>
      <c r="CZ83" s="34"/>
      <c r="DA83" s="34"/>
      <c r="DB83" s="34"/>
      <c r="DC83" s="34"/>
      <c r="DD83" s="34"/>
      <c r="DE83" s="34"/>
      <c r="DF83" s="34"/>
      <c r="DG83" s="34"/>
      <c r="DH83" s="34"/>
      <c r="DI83" s="34"/>
      <c r="DJ83" s="34"/>
      <c r="DK83" s="34"/>
      <c r="DL83" s="34"/>
      <c r="DM83" s="34"/>
      <c r="DN83" s="34"/>
      <c r="DO83" s="34"/>
      <c r="DP83" s="34"/>
      <c r="DQ83" s="34"/>
      <c r="DR83" s="34"/>
      <c r="DS83" s="34"/>
      <c r="DT83" s="34"/>
      <c r="DU83" s="34"/>
      <c r="DV83" s="34"/>
      <c r="DW83" s="34"/>
      <c r="DX83" s="34"/>
      <c r="DY83" s="34"/>
      <c r="DZ83" s="34"/>
      <c r="EA83" s="34"/>
      <c r="EB83" s="34"/>
      <c r="EC83" s="34"/>
      <c r="ED83" s="34"/>
      <c r="EE83" s="34"/>
      <c r="EF83" s="34"/>
      <c r="EG83" s="34"/>
      <c r="EH83" s="34"/>
      <c r="EI83" s="34"/>
      <c r="EJ83" s="34"/>
    </row>
    <row r="84" spans="1:140" s="27" customFormat="1" ht="110.2" customHeight="1" x14ac:dyDescent="0.25">
      <c r="A84" s="143"/>
      <c r="B84" s="143"/>
      <c r="C84" s="49" t="s">
        <v>45</v>
      </c>
      <c r="D84" s="82" t="s">
        <v>855</v>
      </c>
      <c r="E84" s="143"/>
      <c r="F84" s="82" t="s">
        <v>45</v>
      </c>
      <c r="G84" s="144"/>
      <c r="H84" s="145"/>
      <c r="I84" s="145"/>
      <c r="J84" s="145"/>
      <c r="K84" s="146"/>
      <c r="L84" s="152"/>
      <c r="M84" s="146"/>
      <c r="N84" s="148"/>
      <c r="O84" s="148"/>
      <c r="P84" s="149">
        <v>0</v>
      </c>
      <c r="Q84" s="150" t="s">
        <v>777</v>
      </c>
      <c r="R84" s="150">
        <v>0</v>
      </c>
      <c r="S84" s="150"/>
      <c r="T84" s="148">
        <v>-2</v>
      </c>
      <c r="U84" s="148">
        <v>0</v>
      </c>
      <c r="V84" s="149">
        <v>0</v>
      </c>
      <c r="W84" s="150" t="s">
        <v>778</v>
      </c>
      <c r="X84" s="150">
        <v>0</v>
      </c>
      <c r="Y84" s="148"/>
      <c r="Z84" s="148"/>
      <c r="AA84" s="43" t="s">
        <v>729</v>
      </c>
      <c r="AB84" s="47" t="s">
        <v>248</v>
      </c>
      <c r="AC84" s="25" t="s">
        <v>23</v>
      </c>
      <c r="AD84" s="47" t="s">
        <v>577</v>
      </c>
      <c r="AE84" s="25" t="s">
        <v>7</v>
      </c>
      <c r="AF84" s="38">
        <v>0</v>
      </c>
      <c r="AG84" s="25">
        <v>0</v>
      </c>
      <c r="AH84" s="25">
        <v>0</v>
      </c>
      <c r="AI84" s="25">
        <v>0</v>
      </c>
      <c r="AJ84" s="25">
        <v>0</v>
      </c>
      <c r="AK84" s="25" t="s">
        <v>6</v>
      </c>
      <c r="AL84" s="25" t="s">
        <v>20</v>
      </c>
      <c r="AM84" s="25" t="s">
        <v>6</v>
      </c>
      <c r="AN84" s="25" t="s">
        <v>6</v>
      </c>
      <c r="AO84" s="25" t="s">
        <v>6</v>
      </c>
      <c r="AP84" s="25" t="s">
        <v>29</v>
      </c>
      <c r="AQ84" s="25" t="s">
        <v>117</v>
      </c>
      <c r="AR84" s="25" t="s">
        <v>101</v>
      </c>
      <c r="AS84" s="25" t="s">
        <v>103</v>
      </c>
      <c r="AT84" s="25" t="s">
        <v>105</v>
      </c>
      <c r="AU84" s="25" t="s">
        <v>113</v>
      </c>
      <c r="AV84" s="47" t="s">
        <v>108</v>
      </c>
      <c r="AW84" s="47" t="s">
        <v>110</v>
      </c>
      <c r="AX84" s="47" t="s">
        <v>112</v>
      </c>
      <c r="AY84" s="25">
        <v>15</v>
      </c>
      <c r="AZ84" s="25">
        <v>15</v>
      </c>
      <c r="BA84" s="25">
        <v>15</v>
      </c>
      <c r="BB84" s="25">
        <v>15</v>
      </c>
      <c r="BC84" s="25">
        <v>15</v>
      </c>
      <c r="BD84" s="25">
        <v>15</v>
      </c>
      <c r="BE84" s="25">
        <v>10</v>
      </c>
      <c r="BF84" s="38">
        <v>100</v>
      </c>
      <c r="BG84" s="38" t="s">
        <v>126</v>
      </c>
      <c r="BH84" s="26" t="s">
        <v>156</v>
      </c>
      <c r="BI84" s="38" t="s">
        <v>126</v>
      </c>
      <c r="BJ84" s="38" t="s">
        <v>126</v>
      </c>
      <c r="BK84" s="38">
        <v>100</v>
      </c>
      <c r="BL84" s="138"/>
      <c r="BM84" s="139"/>
      <c r="BN84" s="29" t="s">
        <v>165</v>
      </c>
      <c r="BO84" s="29" t="s">
        <v>165</v>
      </c>
      <c r="BP84" s="35">
        <v>2</v>
      </c>
      <c r="BQ84" s="137"/>
      <c r="BR84" s="35">
        <v>2</v>
      </c>
      <c r="BS84" s="137"/>
      <c r="BT84" s="49" t="s">
        <v>45</v>
      </c>
      <c r="BU84" s="34"/>
      <c r="BV84" s="34"/>
      <c r="BW84" s="34"/>
      <c r="BX84" s="34"/>
      <c r="BY84" s="34"/>
      <c r="BZ84" s="34"/>
      <c r="CA84" s="34"/>
      <c r="CB84" s="34"/>
      <c r="CC84" s="34"/>
      <c r="CD84" s="34"/>
      <c r="CE84" s="34"/>
      <c r="CF84" s="34"/>
      <c r="CG84" s="34"/>
      <c r="CH84" s="34"/>
      <c r="CI84" s="34"/>
      <c r="CJ84" s="34"/>
      <c r="CK84" s="34"/>
      <c r="CL84" s="34"/>
      <c r="CM84" s="34"/>
      <c r="CN84" s="34"/>
      <c r="CO84" s="34"/>
      <c r="CP84" s="34"/>
      <c r="CQ84" s="34"/>
      <c r="CR84" s="34"/>
      <c r="CS84" s="34"/>
      <c r="CT84" s="34"/>
      <c r="CU84" s="34"/>
      <c r="CV84" s="34"/>
      <c r="CW84" s="34"/>
      <c r="CX84" s="34"/>
      <c r="CY84" s="34"/>
      <c r="CZ84" s="34"/>
      <c r="DA84" s="34"/>
      <c r="DB84" s="34"/>
      <c r="DC84" s="34"/>
      <c r="DD84" s="34"/>
      <c r="DE84" s="34"/>
      <c r="DF84" s="34"/>
      <c r="DG84" s="34"/>
      <c r="DH84" s="34"/>
      <c r="DI84" s="34"/>
      <c r="DJ84" s="34"/>
      <c r="DK84" s="34"/>
      <c r="DL84" s="34"/>
      <c r="DM84" s="34"/>
      <c r="DN84" s="34"/>
      <c r="DO84" s="34"/>
      <c r="DP84" s="34"/>
      <c r="DQ84" s="34"/>
      <c r="DR84" s="34"/>
      <c r="DS84" s="34"/>
      <c r="DT84" s="34"/>
      <c r="DU84" s="34"/>
      <c r="DV84" s="34"/>
      <c r="DW84" s="34"/>
      <c r="DX84" s="34"/>
      <c r="DY84" s="34"/>
      <c r="DZ84" s="34"/>
      <c r="EA84" s="34"/>
      <c r="EB84" s="34"/>
      <c r="EC84" s="34"/>
      <c r="ED84" s="34"/>
      <c r="EE84" s="34"/>
      <c r="EF84" s="34"/>
      <c r="EG84" s="34"/>
      <c r="EH84" s="34"/>
      <c r="EI84" s="34"/>
      <c r="EJ84" s="34"/>
    </row>
    <row r="85" spans="1:140" s="27" customFormat="1" ht="176.25" customHeight="1" x14ac:dyDescent="0.25">
      <c r="A85" s="143">
        <v>15</v>
      </c>
      <c r="B85" s="143" t="s">
        <v>873</v>
      </c>
      <c r="C85" s="49" t="s">
        <v>45</v>
      </c>
      <c r="D85" s="82" t="s">
        <v>855</v>
      </c>
      <c r="E85" s="143" t="s">
        <v>887</v>
      </c>
      <c r="F85" s="82" t="s">
        <v>45</v>
      </c>
      <c r="G85" s="144" t="s">
        <v>32</v>
      </c>
      <c r="H85" s="145" t="s">
        <v>69</v>
      </c>
      <c r="I85" s="145" t="s">
        <v>77</v>
      </c>
      <c r="J85" s="145" t="s">
        <v>82</v>
      </c>
      <c r="K85" s="146" t="s">
        <v>249</v>
      </c>
      <c r="L85" s="147" t="s">
        <v>250</v>
      </c>
      <c r="M85" s="146" t="s">
        <v>251</v>
      </c>
      <c r="N85" s="148">
        <v>2</v>
      </c>
      <c r="O85" s="148">
        <v>4</v>
      </c>
      <c r="P85" s="149">
        <v>8</v>
      </c>
      <c r="Q85" s="150" t="s">
        <v>779</v>
      </c>
      <c r="R85" s="150" t="s">
        <v>85</v>
      </c>
      <c r="S85" s="150" t="s">
        <v>90</v>
      </c>
      <c r="T85" s="151">
        <v>1</v>
      </c>
      <c r="U85" s="151">
        <v>2</v>
      </c>
      <c r="V85" s="149">
        <v>2</v>
      </c>
      <c r="W85" s="150" t="s">
        <v>772</v>
      </c>
      <c r="X85" s="150" t="s">
        <v>87</v>
      </c>
      <c r="Y85" s="145" t="s">
        <v>524</v>
      </c>
      <c r="Z85" s="145" t="s">
        <v>23</v>
      </c>
      <c r="AA85" s="43" t="s">
        <v>730</v>
      </c>
      <c r="AB85" s="47" t="s">
        <v>252</v>
      </c>
      <c r="AC85" s="25" t="s">
        <v>23</v>
      </c>
      <c r="AD85" s="47" t="s">
        <v>578</v>
      </c>
      <c r="AE85" s="25" t="s">
        <v>7</v>
      </c>
      <c r="AF85" s="38">
        <v>12</v>
      </c>
      <c r="AG85" s="25">
        <v>3</v>
      </c>
      <c r="AH85" s="25">
        <v>3</v>
      </c>
      <c r="AI85" s="25">
        <v>3</v>
      </c>
      <c r="AJ85" s="25">
        <v>3</v>
      </c>
      <c r="AK85" s="25" t="s">
        <v>23</v>
      </c>
      <c r="AL85" s="25" t="s">
        <v>20</v>
      </c>
      <c r="AM85" s="25" t="s">
        <v>6</v>
      </c>
      <c r="AN85" s="25" t="s">
        <v>6</v>
      </c>
      <c r="AO85" s="25" t="s">
        <v>6</v>
      </c>
      <c r="AP85" s="25" t="s">
        <v>27</v>
      </c>
      <c r="AQ85" s="25" t="s">
        <v>117</v>
      </c>
      <c r="AR85" s="25" t="s">
        <v>101</v>
      </c>
      <c r="AS85" s="25" t="s">
        <v>103</v>
      </c>
      <c r="AT85" s="25" t="s">
        <v>105</v>
      </c>
      <c r="AU85" s="25" t="s">
        <v>113</v>
      </c>
      <c r="AV85" s="47" t="s">
        <v>108</v>
      </c>
      <c r="AW85" s="47" t="s">
        <v>110</v>
      </c>
      <c r="AX85" s="47" t="s">
        <v>112</v>
      </c>
      <c r="AY85" s="25">
        <v>15</v>
      </c>
      <c r="AZ85" s="25">
        <v>15</v>
      </c>
      <c r="BA85" s="25">
        <v>15</v>
      </c>
      <c r="BB85" s="25">
        <v>15</v>
      </c>
      <c r="BC85" s="25">
        <v>15</v>
      </c>
      <c r="BD85" s="25">
        <v>15</v>
      </c>
      <c r="BE85" s="25">
        <v>10</v>
      </c>
      <c r="BF85" s="38">
        <v>100</v>
      </c>
      <c r="BG85" s="38" t="s">
        <v>126</v>
      </c>
      <c r="BH85" s="26" t="s">
        <v>156</v>
      </c>
      <c r="BI85" s="38" t="s">
        <v>126</v>
      </c>
      <c r="BJ85" s="38" t="s">
        <v>126</v>
      </c>
      <c r="BK85" s="38">
        <v>100</v>
      </c>
      <c r="BL85" s="138">
        <v>100</v>
      </c>
      <c r="BM85" s="139" t="s">
        <v>126</v>
      </c>
      <c r="BN85" s="29" t="s">
        <v>165</v>
      </c>
      <c r="BO85" s="29" t="s">
        <v>165</v>
      </c>
      <c r="BP85" s="35">
        <v>2</v>
      </c>
      <c r="BQ85" s="137">
        <v>2</v>
      </c>
      <c r="BR85" s="35">
        <v>2</v>
      </c>
      <c r="BS85" s="137">
        <v>2</v>
      </c>
      <c r="BT85" s="49" t="s">
        <v>45</v>
      </c>
      <c r="BU85" s="34"/>
      <c r="BV85" s="34"/>
      <c r="BW85" s="34"/>
      <c r="BX85" s="34"/>
      <c r="BY85" s="34"/>
      <c r="BZ85" s="34"/>
      <c r="CA85" s="34"/>
      <c r="CB85" s="34"/>
      <c r="CC85" s="34"/>
      <c r="CD85" s="34"/>
      <c r="CE85" s="34"/>
      <c r="CF85" s="34"/>
      <c r="CG85" s="34"/>
      <c r="CH85" s="34"/>
      <c r="CI85" s="34"/>
      <c r="CJ85" s="34"/>
      <c r="CK85" s="34"/>
      <c r="CL85" s="34"/>
      <c r="CM85" s="34"/>
      <c r="CN85" s="34"/>
      <c r="CO85" s="34"/>
      <c r="CP85" s="34"/>
      <c r="CQ85" s="34"/>
      <c r="CR85" s="34"/>
      <c r="CS85" s="34"/>
      <c r="CT85" s="34"/>
      <c r="CU85" s="34"/>
      <c r="CV85" s="34"/>
      <c r="CW85" s="34"/>
      <c r="CX85" s="34"/>
      <c r="CY85" s="34"/>
      <c r="CZ85" s="34"/>
      <c r="DA85" s="34"/>
      <c r="DB85" s="34"/>
      <c r="DC85" s="34"/>
      <c r="DD85" s="34"/>
      <c r="DE85" s="34"/>
      <c r="DF85" s="34"/>
      <c r="DG85" s="34"/>
      <c r="DH85" s="34"/>
      <c r="DI85" s="34"/>
      <c r="DJ85" s="34"/>
      <c r="DK85" s="34"/>
      <c r="DL85" s="34"/>
      <c r="DM85" s="34"/>
      <c r="DN85" s="34"/>
      <c r="DO85" s="34"/>
      <c r="DP85" s="34"/>
      <c r="DQ85" s="34"/>
      <c r="DR85" s="34"/>
      <c r="DS85" s="34"/>
      <c r="DT85" s="34"/>
      <c r="DU85" s="34"/>
      <c r="DV85" s="34"/>
      <c r="DW85" s="34"/>
      <c r="DX85" s="34"/>
      <c r="DY85" s="34"/>
      <c r="DZ85" s="34"/>
      <c r="EA85" s="34"/>
      <c r="EB85" s="34"/>
      <c r="EC85" s="34"/>
      <c r="ED85" s="34"/>
      <c r="EE85" s="34"/>
      <c r="EF85" s="34"/>
      <c r="EG85" s="34"/>
      <c r="EH85" s="34"/>
      <c r="EI85" s="34"/>
      <c r="EJ85" s="34"/>
    </row>
    <row r="86" spans="1:140" s="27" customFormat="1" ht="176.25" customHeight="1" x14ac:dyDescent="0.25">
      <c r="A86" s="143"/>
      <c r="B86" s="143"/>
      <c r="C86" s="49" t="s">
        <v>45</v>
      </c>
      <c r="D86" s="82" t="s">
        <v>855</v>
      </c>
      <c r="E86" s="143"/>
      <c r="F86" s="82" t="s">
        <v>45</v>
      </c>
      <c r="G86" s="144"/>
      <c r="H86" s="145"/>
      <c r="I86" s="145"/>
      <c r="J86" s="145"/>
      <c r="K86" s="146"/>
      <c r="L86" s="147"/>
      <c r="M86" s="146"/>
      <c r="N86" s="148"/>
      <c r="O86" s="148"/>
      <c r="P86" s="149">
        <v>0</v>
      </c>
      <c r="Q86" s="150"/>
      <c r="R86" s="150"/>
      <c r="S86" s="150"/>
      <c r="T86" s="148">
        <v>-2</v>
      </c>
      <c r="U86" s="148">
        <v>0</v>
      </c>
      <c r="V86" s="149">
        <v>0</v>
      </c>
      <c r="W86" s="150"/>
      <c r="X86" s="150"/>
      <c r="Y86" s="148"/>
      <c r="Z86" s="148"/>
      <c r="AA86" s="43" t="s">
        <v>731</v>
      </c>
      <c r="AB86" s="47" t="s">
        <v>252</v>
      </c>
      <c r="AC86" s="25" t="s">
        <v>23</v>
      </c>
      <c r="AD86" s="47" t="s">
        <v>579</v>
      </c>
      <c r="AE86" s="25" t="s">
        <v>7</v>
      </c>
      <c r="AF86" s="38">
        <v>0</v>
      </c>
      <c r="AG86" s="25">
        <v>0</v>
      </c>
      <c r="AH86" s="25">
        <v>0</v>
      </c>
      <c r="AI86" s="25">
        <v>0</v>
      </c>
      <c r="AJ86" s="25">
        <v>0</v>
      </c>
      <c r="AK86" s="25" t="s">
        <v>6</v>
      </c>
      <c r="AL86" s="25" t="s">
        <v>20</v>
      </c>
      <c r="AM86" s="25" t="s">
        <v>6</v>
      </c>
      <c r="AN86" s="25" t="s">
        <v>6</v>
      </c>
      <c r="AO86" s="25" t="s">
        <v>6</v>
      </c>
      <c r="AP86" s="25" t="s">
        <v>29</v>
      </c>
      <c r="AQ86" s="25" t="s">
        <v>117</v>
      </c>
      <c r="AR86" s="25" t="s">
        <v>101</v>
      </c>
      <c r="AS86" s="25" t="s">
        <v>103</v>
      </c>
      <c r="AT86" s="25" t="s">
        <v>105</v>
      </c>
      <c r="AU86" s="25" t="s">
        <v>113</v>
      </c>
      <c r="AV86" s="47" t="s">
        <v>108</v>
      </c>
      <c r="AW86" s="47" t="s">
        <v>110</v>
      </c>
      <c r="AX86" s="47" t="s">
        <v>112</v>
      </c>
      <c r="AY86" s="25">
        <v>15</v>
      </c>
      <c r="AZ86" s="25">
        <v>15</v>
      </c>
      <c r="BA86" s="25">
        <v>15</v>
      </c>
      <c r="BB86" s="25">
        <v>15</v>
      </c>
      <c r="BC86" s="25">
        <v>15</v>
      </c>
      <c r="BD86" s="25">
        <v>15</v>
      </c>
      <c r="BE86" s="25">
        <v>10</v>
      </c>
      <c r="BF86" s="38">
        <v>100</v>
      </c>
      <c r="BG86" s="38" t="s">
        <v>126</v>
      </c>
      <c r="BH86" s="26" t="s">
        <v>156</v>
      </c>
      <c r="BI86" s="38" t="s">
        <v>126</v>
      </c>
      <c r="BJ86" s="38" t="s">
        <v>126</v>
      </c>
      <c r="BK86" s="38">
        <v>100</v>
      </c>
      <c r="BL86" s="138"/>
      <c r="BM86" s="139"/>
      <c r="BN86" s="29" t="s">
        <v>165</v>
      </c>
      <c r="BO86" s="29" t="s">
        <v>165</v>
      </c>
      <c r="BP86" s="35">
        <v>2</v>
      </c>
      <c r="BQ86" s="137"/>
      <c r="BR86" s="35">
        <v>2</v>
      </c>
      <c r="BS86" s="137"/>
      <c r="BT86" s="49" t="s">
        <v>45</v>
      </c>
      <c r="BU86" s="34"/>
      <c r="BV86" s="34"/>
      <c r="BW86" s="34"/>
      <c r="BX86" s="34"/>
      <c r="BY86" s="34"/>
      <c r="BZ86" s="34"/>
      <c r="CA86" s="34"/>
      <c r="CB86" s="34"/>
      <c r="CC86" s="34"/>
      <c r="CD86" s="34"/>
      <c r="CE86" s="34"/>
      <c r="CF86" s="34"/>
      <c r="CG86" s="34"/>
      <c r="CH86" s="34"/>
      <c r="CI86" s="34"/>
      <c r="CJ86" s="34"/>
      <c r="CK86" s="34"/>
      <c r="CL86" s="34"/>
      <c r="CM86" s="34"/>
      <c r="CN86" s="34"/>
      <c r="CO86" s="34"/>
      <c r="CP86" s="34"/>
      <c r="CQ86" s="34"/>
      <c r="CR86" s="34"/>
      <c r="CS86" s="34"/>
      <c r="CT86" s="34"/>
      <c r="CU86" s="34"/>
      <c r="CV86" s="34"/>
      <c r="CW86" s="34"/>
      <c r="CX86" s="34"/>
      <c r="CY86" s="34"/>
      <c r="CZ86" s="34"/>
      <c r="DA86" s="34"/>
      <c r="DB86" s="34"/>
      <c r="DC86" s="34"/>
      <c r="DD86" s="34"/>
      <c r="DE86" s="34"/>
      <c r="DF86" s="34"/>
      <c r="DG86" s="34"/>
      <c r="DH86" s="34"/>
      <c r="DI86" s="34"/>
      <c r="DJ86" s="34"/>
      <c r="DK86" s="34"/>
      <c r="DL86" s="34"/>
      <c r="DM86" s="34"/>
      <c r="DN86" s="34"/>
      <c r="DO86" s="34"/>
      <c r="DP86" s="34"/>
      <c r="DQ86" s="34"/>
      <c r="DR86" s="34"/>
      <c r="DS86" s="34"/>
      <c r="DT86" s="34"/>
      <c r="DU86" s="34"/>
      <c r="DV86" s="34"/>
      <c r="DW86" s="34"/>
      <c r="DX86" s="34"/>
      <c r="DY86" s="34"/>
      <c r="DZ86" s="34"/>
      <c r="EA86" s="34"/>
      <c r="EB86" s="34"/>
      <c r="EC86" s="34"/>
      <c r="ED86" s="34"/>
      <c r="EE86" s="34"/>
      <c r="EF86" s="34"/>
      <c r="EG86" s="34"/>
      <c r="EH86" s="34"/>
      <c r="EI86" s="34"/>
      <c r="EJ86" s="34"/>
    </row>
    <row r="87" spans="1:140" s="27" customFormat="1" ht="110.2" customHeight="1" x14ac:dyDescent="0.25">
      <c r="A87" s="143">
        <v>16</v>
      </c>
      <c r="B87" s="143" t="s">
        <v>874</v>
      </c>
      <c r="C87" s="49" t="s">
        <v>42</v>
      </c>
      <c r="D87" s="82" t="s">
        <v>855</v>
      </c>
      <c r="E87" s="143" t="s">
        <v>888</v>
      </c>
      <c r="F87" s="82" t="s">
        <v>42</v>
      </c>
      <c r="G87" s="144" t="s">
        <v>38</v>
      </c>
      <c r="H87" s="145" t="s">
        <v>67</v>
      </c>
      <c r="I87" s="145" t="s">
        <v>76</v>
      </c>
      <c r="J87" s="145" t="s">
        <v>83</v>
      </c>
      <c r="K87" s="146" t="s">
        <v>253</v>
      </c>
      <c r="L87" s="147" t="s">
        <v>254</v>
      </c>
      <c r="M87" s="146" t="s">
        <v>255</v>
      </c>
      <c r="N87" s="148">
        <v>3</v>
      </c>
      <c r="O87" s="148">
        <v>4</v>
      </c>
      <c r="P87" s="149">
        <v>12</v>
      </c>
      <c r="Q87" s="150" t="s">
        <v>510</v>
      </c>
      <c r="R87" s="150" t="s">
        <v>84</v>
      </c>
      <c r="S87" s="150" t="s">
        <v>90</v>
      </c>
      <c r="T87" s="151">
        <v>2</v>
      </c>
      <c r="U87" s="151">
        <v>3</v>
      </c>
      <c r="V87" s="149">
        <v>6</v>
      </c>
      <c r="W87" s="150" t="s">
        <v>786</v>
      </c>
      <c r="X87" s="150" t="s">
        <v>86</v>
      </c>
      <c r="Y87" s="145" t="s">
        <v>524</v>
      </c>
      <c r="Z87" s="145" t="s">
        <v>23</v>
      </c>
      <c r="AA87" s="43" t="s">
        <v>719</v>
      </c>
      <c r="AB87" s="47" t="s">
        <v>256</v>
      </c>
      <c r="AC87" s="25" t="s">
        <v>23</v>
      </c>
      <c r="AD87" s="47" t="s">
        <v>385</v>
      </c>
      <c r="AE87" s="25" t="s">
        <v>7</v>
      </c>
      <c r="AF87" s="38">
        <v>360</v>
      </c>
      <c r="AG87" s="25">
        <v>90</v>
      </c>
      <c r="AH87" s="25">
        <v>90</v>
      </c>
      <c r="AI87" s="25">
        <v>90</v>
      </c>
      <c r="AJ87" s="25">
        <v>90</v>
      </c>
      <c r="AK87" s="25" t="s">
        <v>23</v>
      </c>
      <c r="AL87" s="25" t="s">
        <v>21</v>
      </c>
      <c r="AM87" s="25" t="s">
        <v>6</v>
      </c>
      <c r="AN87" s="25" t="s">
        <v>6</v>
      </c>
      <c r="AO87" s="25" t="s">
        <v>6</v>
      </c>
      <c r="AP87" s="25" t="s">
        <v>24</v>
      </c>
      <c r="AQ87" s="25" t="s">
        <v>117</v>
      </c>
      <c r="AR87" s="25" t="s">
        <v>101</v>
      </c>
      <c r="AS87" s="25" t="s">
        <v>103</v>
      </c>
      <c r="AT87" s="25" t="s">
        <v>105</v>
      </c>
      <c r="AU87" s="25" t="s">
        <v>114</v>
      </c>
      <c r="AV87" s="47" t="s">
        <v>108</v>
      </c>
      <c r="AW87" s="47" t="s">
        <v>110</v>
      </c>
      <c r="AX87" s="47" t="s">
        <v>112</v>
      </c>
      <c r="AY87" s="25">
        <v>15</v>
      </c>
      <c r="AZ87" s="25">
        <v>15</v>
      </c>
      <c r="BA87" s="25">
        <v>15</v>
      </c>
      <c r="BB87" s="25">
        <v>10</v>
      </c>
      <c r="BC87" s="25">
        <v>15</v>
      </c>
      <c r="BD87" s="25">
        <v>15</v>
      </c>
      <c r="BE87" s="25">
        <v>10</v>
      </c>
      <c r="BF87" s="38">
        <v>95</v>
      </c>
      <c r="BG87" s="38" t="s">
        <v>127</v>
      </c>
      <c r="BH87" s="26" t="s">
        <v>156</v>
      </c>
      <c r="BI87" s="38" t="s">
        <v>126</v>
      </c>
      <c r="BJ87" s="38" t="s">
        <v>127</v>
      </c>
      <c r="BK87" s="38">
        <v>50</v>
      </c>
      <c r="BL87" s="138">
        <v>50</v>
      </c>
      <c r="BM87" s="139" t="s">
        <v>127</v>
      </c>
      <c r="BN87" s="29" t="s">
        <v>165</v>
      </c>
      <c r="BO87" s="29" t="s">
        <v>167</v>
      </c>
      <c r="BP87" s="35">
        <v>1</v>
      </c>
      <c r="BQ87" s="137">
        <v>1</v>
      </c>
      <c r="BR87" s="35">
        <v>1</v>
      </c>
      <c r="BS87" s="137">
        <v>1</v>
      </c>
      <c r="BT87" s="49" t="s">
        <v>42</v>
      </c>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c r="DD87" s="34"/>
      <c r="DE87" s="34"/>
      <c r="DF87" s="34"/>
      <c r="DG87" s="34"/>
      <c r="DH87" s="34"/>
      <c r="DI87" s="34"/>
      <c r="DJ87" s="34"/>
      <c r="DK87" s="34"/>
      <c r="DL87" s="34"/>
      <c r="DM87" s="34"/>
      <c r="DN87" s="34"/>
      <c r="DO87" s="34"/>
      <c r="DP87" s="34"/>
      <c r="DQ87" s="34"/>
      <c r="DR87" s="34"/>
      <c r="DS87" s="34"/>
      <c r="DT87" s="34"/>
      <c r="DU87" s="34"/>
      <c r="DV87" s="34"/>
      <c r="DW87" s="34"/>
      <c r="DX87" s="34"/>
      <c r="DY87" s="34"/>
      <c r="DZ87" s="34"/>
      <c r="EA87" s="34"/>
      <c r="EB87" s="34"/>
      <c r="EC87" s="34"/>
      <c r="ED87" s="34"/>
      <c r="EE87" s="34"/>
      <c r="EF87" s="34"/>
      <c r="EG87" s="34"/>
      <c r="EH87" s="34"/>
      <c r="EI87" s="34"/>
      <c r="EJ87" s="34"/>
    </row>
    <row r="88" spans="1:140" s="27" customFormat="1" ht="110.2" customHeight="1" x14ac:dyDescent="0.25">
      <c r="A88" s="143"/>
      <c r="B88" s="143"/>
      <c r="C88" s="49" t="s">
        <v>42</v>
      </c>
      <c r="D88" s="82" t="s">
        <v>855</v>
      </c>
      <c r="E88" s="143"/>
      <c r="F88" s="82" t="s">
        <v>42</v>
      </c>
      <c r="G88" s="144"/>
      <c r="H88" s="145"/>
      <c r="I88" s="145"/>
      <c r="J88" s="145"/>
      <c r="K88" s="146"/>
      <c r="L88" s="147"/>
      <c r="M88" s="146"/>
      <c r="N88" s="148"/>
      <c r="O88" s="148"/>
      <c r="P88" s="149">
        <v>0</v>
      </c>
      <c r="Q88" s="150" t="s">
        <v>777</v>
      </c>
      <c r="R88" s="150">
        <v>0</v>
      </c>
      <c r="S88" s="150"/>
      <c r="T88" s="148">
        <v>-1</v>
      </c>
      <c r="U88" s="148">
        <v>0</v>
      </c>
      <c r="V88" s="149">
        <v>0</v>
      </c>
      <c r="W88" s="150" t="s">
        <v>787</v>
      </c>
      <c r="X88" s="150">
        <v>0</v>
      </c>
      <c r="Y88" s="148"/>
      <c r="Z88" s="148"/>
      <c r="AA88" s="43" t="s">
        <v>720</v>
      </c>
      <c r="AB88" s="47" t="s">
        <v>257</v>
      </c>
      <c r="AC88" s="25" t="s">
        <v>23</v>
      </c>
      <c r="AD88" s="47" t="s">
        <v>554</v>
      </c>
      <c r="AE88" s="25" t="s">
        <v>7</v>
      </c>
      <c r="AF88" s="38">
        <v>24</v>
      </c>
      <c r="AG88" s="25">
        <v>6</v>
      </c>
      <c r="AH88" s="25">
        <v>6</v>
      </c>
      <c r="AI88" s="25">
        <v>6</v>
      </c>
      <c r="AJ88" s="25">
        <v>6</v>
      </c>
      <c r="AK88" s="25" t="s">
        <v>23</v>
      </c>
      <c r="AL88" s="25" t="s">
        <v>21</v>
      </c>
      <c r="AM88" s="25" t="s">
        <v>6</v>
      </c>
      <c r="AN88" s="25" t="s">
        <v>6</v>
      </c>
      <c r="AO88" s="25" t="s">
        <v>6</v>
      </c>
      <c r="AP88" s="25" t="s">
        <v>26</v>
      </c>
      <c r="AQ88" s="25" t="s">
        <v>117</v>
      </c>
      <c r="AR88" s="25" t="s">
        <v>101</v>
      </c>
      <c r="AS88" s="25" t="s">
        <v>103</v>
      </c>
      <c r="AT88" s="25" t="s">
        <v>105</v>
      </c>
      <c r="AU88" s="25" t="s">
        <v>114</v>
      </c>
      <c r="AV88" s="47" t="s">
        <v>108</v>
      </c>
      <c r="AW88" s="47" t="s">
        <v>110</v>
      </c>
      <c r="AX88" s="47" t="s">
        <v>112</v>
      </c>
      <c r="AY88" s="25">
        <v>15</v>
      </c>
      <c r="AZ88" s="25">
        <v>15</v>
      </c>
      <c r="BA88" s="25">
        <v>15</v>
      </c>
      <c r="BB88" s="25">
        <v>10</v>
      </c>
      <c r="BC88" s="25">
        <v>15</v>
      </c>
      <c r="BD88" s="25">
        <v>15</v>
      </c>
      <c r="BE88" s="25">
        <v>10</v>
      </c>
      <c r="BF88" s="38">
        <v>95</v>
      </c>
      <c r="BG88" s="38" t="s">
        <v>127</v>
      </c>
      <c r="BH88" s="26" t="s">
        <v>156</v>
      </c>
      <c r="BI88" s="38" t="s">
        <v>126</v>
      </c>
      <c r="BJ88" s="38" t="s">
        <v>127</v>
      </c>
      <c r="BK88" s="38">
        <v>50</v>
      </c>
      <c r="BL88" s="138"/>
      <c r="BM88" s="139"/>
      <c r="BN88" s="29" t="s">
        <v>165</v>
      </c>
      <c r="BO88" s="29" t="s">
        <v>167</v>
      </c>
      <c r="BP88" s="35">
        <v>1</v>
      </c>
      <c r="BQ88" s="137"/>
      <c r="BR88" s="35">
        <v>1</v>
      </c>
      <c r="BS88" s="137"/>
      <c r="BT88" s="49" t="s">
        <v>42</v>
      </c>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c r="DD88" s="34"/>
      <c r="DE88" s="34"/>
      <c r="DF88" s="34"/>
      <c r="DG88" s="34"/>
      <c r="DH88" s="34"/>
      <c r="DI88" s="34"/>
      <c r="DJ88" s="34"/>
      <c r="DK88" s="34"/>
      <c r="DL88" s="34"/>
      <c r="DM88" s="34"/>
      <c r="DN88" s="34"/>
      <c r="DO88" s="34"/>
      <c r="DP88" s="34"/>
      <c r="DQ88" s="34"/>
      <c r="DR88" s="34"/>
      <c r="DS88" s="34"/>
      <c r="DT88" s="34"/>
      <c r="DU88" s="34"/>
      <c r="DV88" s="34"/>
      <c r="DW88" s="34"/>
      <c r="DX88" s="34"/>
      <c r="DY88" s="34"/>
      <c r="DZ88" s="34"/>
      <c r="EA88" s="34"/>
      <c r="EB88" s="34"/>
      <c r="EC88" s="34"/>
      <c r="ED88" s="34"/>
      <c r="EE88" s="34"/>
      <c r="EF88" s="34"/>
      <c r="EG88" s="34"/>
      <c r="EH88" s="34"/>
      <c r="EI88" s="34"/>
      <c r="EJ88" s="34"/>
    </row>
    <row r="89" spans="1:140" s="27" customFormat="1" ht="138.69999999999999" customHeight="1" x14ac:dyDescent="0.25">
      <c r="A89" s="143"/>
      <c r="B89" s="143"/>
      <c r="C89" s="49" t="s">
        <v>42</v>
      </c>
      <c r="D89" s="82" t="s">
        <v>855</v>
      </c>
      <c r="E89" s="143"/>
      <c r="F89" s="82" t="s">
        <v>42</v>
      </c>
      <c r="G89" s="144"/>
      <c r="H89" s="145"/>
      <c r="I89" s="145"/>
      <c r="J89" s="145"/>
      <c r="K89" s="146"/>
      <c r="L89" s="147"/>
      <c r="M89" s="146"/>
      <c r="N89" s="148"/>
      <c r="O89" s="148"/>
      <c r="P89" s="149">
        <v>0</v>
      </c>
      <c r="Q89" s="150" t="s">
        <v>777</v>
      </c>
      <c r="R89" s="150">
        <v>0</v>
      </c>
      <c r="S89" s="150"/>
      <c r="T89" s="148">
        <v>-1</v>
      </c>
      <c r="U89" s="148">
        <v>0</v>
      </c>
      <c r="V89" s="149">
        <v>0</v>
      </c>
      <c r="W89" s="150" t="s">
        <v>787</v>
      </c>
      <c r="X89" s="150">
        <v>0</v>
      </c>
      <c r="Y89" s="148"/>
      <c r="Z89" s="148"/>
      <c r="AA89" s="43" t="s">
        <v>721</v>
      </c>
      <c r="AB89" s="47" t="s">
        <v>555</v>
      </c>
      <c r="AC89" s="25" t="s">
        <v>23</v>
      </c>
      <c r="AD89" s="47" t="s">
        <v>556</v>
      </c>
      <c r="AE89" s="25" t="s">
        <v>7</v>
      </c>
      <c r="AF89" s="38">
        <v>360</v>
      </c>
      <c r="AG89" s="25">
        <v>90</v>
      </c>
      <c r="AH89" s="25">
        <v>90</v>
      </c>
      <c r="AI89" s="25">
        <v>90</v>
      </c>
      <c r="AJ89" s="25">
        <v>90</v>
      </c>
      <c r="AK89" s="25" t="s">
        <v>23</v>
      </c>
      <c r="AL89" s="25" t="s">
        <v>21</v>
      </c>
      <c r="AM89" s="25" t="s">
        <v>6</v>
      </c>
      <c r="AN89" s="25" t="s">
        <v>6</v>
      </c>
      <c r="AO89" s="25" t="s">
        <v>6</v>
      </c>
      <c r="AP89" s="25" t="s">
        <v>24</v>
      </c>
      <c r="AQ89" s="25" t="s">
        <v>117</v>
      </c>
      <c r="AR89" s="25" t="s">
        <v>101</v>
      </c>
      <c r="AS89" s="25" t="s">
        <v>103</v>
      </c>
      <c r="AT89" s="25" t="s">
        <v>105</v>
      </c>
      <c r="AU89" s="25" t="s">
        <v>114</v>
      </c>
      <c r="AV89" s="47" t="s">
        <v>108</v>
      </c>
      <c r="AW89" s="47" t="s">
        <v>110</v>
      </c>
      <c r="AX89" s="47" t="s">
        <v>115</v>
      </c>
      <c r="AY89" s="25">
        <v>15</v>
      </c>
      <c r="AZ89" s="25">
        <v>15</v>
      </c>
      <c r="BA89" s="25">
        <v>15</v>
      </c>
      <c r="BB89" s="25">
        <v>10</v>
      </c>
      <c r="BC89" s="25">
        <v>15</v>
      </c>
      <c r="BD89" s="25">
        <v>15</v>
      </c>
      <c r="BE89" s="25">
        <v>5</v>
      </c>
      <c r="BF89" s="38">
        <v>90</v>
      </c>
      <c r="BG89" s="38" t="s">
        <v>127</v>
      </c>
      <c r="BH89" s="26" t="s">
        <v>156</v>
      </c>
      <c r="BI89" s="38" t="s">
        <v>126</v>
      </c>
      <c r="BJ89" s="38" t="s">
        <v>127</v>
      </c>
      <c r="BK89" s="38">
        <v>50</v>
      </c>
      <c r="BL89" s="138"/>
      <c r="BM89" s="139"/>
      <c r="BN89" s="29" t="s">
        <v>165</v>
      </c>
      <c r="BO89" s="29" t="s">
        <v>167</v>
      </c>
      <c r="BP89" s="35">
        <v>1</v>
      </c>
      <c r="BQ89" s="137"/>
      <c r="BR89" s="35">
        <v>1</v>
      </c>
      <c r="BS89" s="137"/>
      <c r="BT89" s="49" t="s">
        <v>42</v>
      </c>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c r="DD89" s="34"/>
      <c r="DE89" s="34"/>
      <c r="DF89" s="34"/>
      <c r="DG89" s="34"/>
      <c r="DH89" s="34"/>
      <c r="DI89" s="34"/>
      <c r="DJ89" s="34"/>
      <c r="DK89" s="34"/>
      <c r="DL89" s="34"/>
      <c r="DM89" s="34"/>
      <c r="DN89" s="34"/>
      <c r="DO89" s="34"/>
      <c r="DP89" s="34"/>
      <c r="DQ89" s="34"/>
      <c r="DR89" s="34"/>
      <c r="DS89" s="34"/>
      <c r="DT89" s="34"/>
      <c r="DU89" s="34"/>
      <c r="DV89" s="34"/>
      <c r="DW89" s="34"/>
      <c r="DX89" s="34"/>
      <c r="DY89" s="34"/>
      <c r="DZ89" s="34"/>
      <c r="EA89" s="34"/>
      <c r="EB89" s="34"/>
      <c r="EC89" s="34"/>
      <c r="ED89" s="34"/>
      <c r="EE89" s="34"/>
      <c r="EF89" s="34"/>
      <c r="EG89" s="34"/>
      <c r="EH89" s="34"/>
      <c r="EI89" s="34"/>
      <c r="EJ89" s="34"/>
    </row>
    <row r="90" spans="1:140" s="27" customFormat="1" ht="120.05" customHeight="1" x14ac:dyDescent="0.25">
      <c r="A90" s="143">
        <v>17</v>
      </c>
      <c r="B90" s="143" t="s">
        <v>875</v>
      </c>
      <c r="C90" s="49" t="s">
        <v>42</v>
      </c>
      <c r="D90" s="82" t="s">
        <v>855</v>
      </c>
      <c r="E90" s="143" t="s">
        <v>889</v>
      </c>
      <c r="F90" s="82" t="s">
        <v>42</v>
      </c>
      <c r="G90" s="144" t="s">
        <v>32</v>
      </c>
      <c r="H90" s="145" t="s">
        <v>69</v>
      </c>
      <c r="I90" s="145" t="s">
        <v>41</v>
      </c>
      <c r="J90" s="145" t="s">
        <v>81</v>
      </c>
      <c r="K90" s="146" t="s">
        <v>258</v>
      </c>
      <c r="L90" s="147" t="s">
        <v>259</v>
      </c>
      <c r="M90" s="146" t="s">
        <v>260</v>
      </c>
      <c r="N90" s="148">
        <v>2</v>
      </c>
      <c r="O90" s="148">
        <v>4</v>
      </c>
      <c r="P90" s="149">
        <v>8</v>
      </c>
      <c r="Q90" s="150" t="s">
        <v>779</v>
      </c>
      <c r="R90" s="150" t="s">
        <v>85</v>
      </c>
      <c r="S90" s="150" t="s">
        <v>90</v>
      </c>
      <c r="T90" s="151">
        <v>1</v>
      </c>
      <c r="U90" s="151">
        <v>2</v>
      </c>
      <c r="V90" s="149">
        <v>2</v>
      </c>
      <c r="W90" s="150" t="s">
        <v>772</v>
      </c>
      <c r="X90" s="150" t="s">
        <v>87</v>
      </c>
      <c r="Y90" s="145" t="s">
        <v>524</v>
      </c>
      <c r="Z90" s="145" t="s">
        <v>23</v>
      </c>
      <c r="AA90" s="43" t="s">
        <v>722</v>
      </c>
      <c r="AB90" s="47" t="s">
        <v>261</v>
      </c>
      <c r="AC90" s="25" t="s">
        <v>23</v>
      </c>
      <c r="AD90" s="47" t="s">
        <v>557</v>
      </c>
      <c r="AE90" s="25" t="s">
        <v>7</v>
      </c>
      <c r="AF90" s="38">
        <v>12</v>
      </c>
      <c r="AG90" s="25">
        <v>3</v>
      </c>
      <c r="AH90" s="25">
        <v>3</v>
      </c>
      <c r="AI90" s="25">
        <v>3</v>
      </c>
      <c r="AJ90" s="25">
        <v>3</v>
      </c>
      <c r="AK90" s="25" t="s">
        <v>23</v>
      </c>
      <c r="AL90" s="25" t="s">
        <v>20</v>
      </c>
      <c r="AM90" s="25" t="s">
        <v>6</v>
      </c>
      <c r="AN90" s="25" t="s">
        <v>6</v>
      </c>
      <c r="AO90" s="25" t="s">
        <v>6</v>
      </c>
      <c r="AP90" s="25" t="s">
        <v>27</v>
      </c>
      <c r="AQ90" s="25" t="s">
        <v>117</v>
      </c>
      <c r="AR90" s="25" t="s">
        <v>101</v>
      </c>
      <c r="AS90" s="25" t="s">
        <v>103</v>
      </c>
      <c r="AT90" s="25" t="s">
        <v>105</v>
      </c>
      <c r="AU90" s="25" t="s">
        <v>113</v>
      </c>
      <c r="AV90" s="47" t="s">
        <v>108</v>
      </c>
      <c r="AW90" s="47" t="s">
        <v>110</v>
      </c>
      <c r="AX90" s="47" t="s">
        <v>112</v>
      </c>
      <c r="AY90" s="25">
        <v>15</v>
      </c>
      <c r="AZ90" s="25">
        <v>15</v>
      </c>
      <c r="BA90" s="25">
        <v>15</v>
      </c>
      <c r="BB90" s="25">
        <v>15</v>
      </c>
      <c r="BC90" s="25">
        <v>15</v>
      </c>
      <c r="BD90" s="25">
        <v>15</v>
      </c>
      <c r="BE90" s="25">
        <v>10</v>
      </c>
      <c r="BF90" s="38">
        <v>100</v>
      </c>
      <c r="BG90" s="38" t="s">
        <v>126</v>
      </c>
      <c r="BH90" s="26" t="s">
        <v>156</v>
      </c>
      <c r="BI90" s="38" t="s">
        <v>126</v>
      </c>
      <c r="BJ90" s="38" t="s">
        <v>126</v>
      </c>
      <c r="BK90" s="38">
        <v>100</v>
      </c>
      <c r="BL90" s="138">
        <v>100</v>
      </c>
      <c r="BM90" s="139" t="s">
        <v>126</v>
      </c>
      <c r="BN90" s="29" t="s">
        <v>165</v>
      </c>
      <c r="BO90" s="29" t="s">
        <v>165</v>
      </c>
      <c r="BP90" s="35">
        <v>2</v>
      </c>
      <c r="BQ90" s="137">
        <v>2</v>
      </c>
      <c r="BR90" s="35">
        <v>2</v>
      </c>
      <c r="BS90" s="137">
        <v>2</v>
      </c>
      <c r="BT90" s="49" t="s">
        <v>42</v>
      </c>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c r="DJ90" s="34"/>
      <c r="DK90" s="34"/>
      <c r="DL90" s="34"/>
      <c r="DM90" s="34"/>
      <c r="DN90" s="34"/>
      <c r="DO90" s="34"/>
      <c r="DP90" s="34"/>
      <c r="DQ90" s="34"/>
      <c r="DR90" s="34"/>
      <c r="DS90" s="34"/>
      <c r="DT90" s="34"/>
      <c r="DU90" s="34"/>
      <c r="DV90" s="34"/>
      <c r="DW90" s="34"/>
      <c r="DX90" s="34"/>
      <c r="DY90" s="34"/>
      <c r="DZ90" s="34"/>
      <c r="EA90" s="34"/>
      <c r="EB90" s="34"/>
      <c r="EC90" s="34"/>
      <c r="ED90" s="34"/>
      <c r="EE90" s="34"/>
      <c r="EF90" s="34"/>
      <c r="EG90" s="34"/>
      <c r="EH90" s="34"/>
      <c r="EI90" s="34"/>
      <c r="EJ90" s="34"/>
    </row>
    <row r="91" spans="1:140" s="27" customFormat="1" ht="120.05" customHeight="1" x14ac:dyDescent="0.25">
      <c r="A91" s="143"/>
      <c r="B91" s="143"/>
      <c r="C91" s="49" t="s">
        <v>42</v>
      </c>
      <c r="D91" s="82" t="s">
        <v>855</v>
      </c>
      <c r="E91" s="143"/>
      <c r="F91" s="82" t="s">
        <v>42</v>
      </c>
      <c r="G91" s="144"/>
      <c r="H91" s="145"/>
      <c r="I91" s="145"/>
      <c r="J91" s="145"/>
      <c r="K91" s="146"/>
      <c r="L91" s="147"/>
      <c r="M91" s="146"/>
      <c r="N91" s="148"/>
      <c r="O91" s="148"/>
      <c r="P91" s="149">
        <v>0</v>
      </c>
      <c r="Q91" s="150" t="s">
        <v>777</v>
      </c>
      <c r="R91" s="150">
        <v>0</v>
      </c>
      <c r="S91" s="150"/>
      <c r="T91" s="148">
        <v>-2</v>
      </c>
      <c r="U91" s="148">
        <v>0</v>
      </c>
      <c r="V91" s="149">
        <v>0</v>
      </c>
      <c r="W91" s="150" t="s">
        <v>778</v>
      </c>
      <c r="X91" s="150">
        <v>0</v>
      </c>
      <c r="Y91" s="148"/>
      <c r="Z91" s="148"/>
      <c r="AA91" s="43" t="s">
        <v>723</v>
      </c>
      <c r="AB91" s="47" t="s">
        <v>558</v>
      </c>
      <c r="AC91" s="25" t="s">
        <v>23</v>
      </c>
      <c r="AD91" s="47" t="s">
        <v>559</v>
      </c>
      <c r="AE91" s="25" t="s">
        <v>7</v>
      </c>
      <c r="AF91" s="38">
        <v>48</v>
      </c>
      <c r="AG91" s="25">
        <v>12</v>
      </c>
      <c r="AH91" s="25">
        <v>12</v>
      </c>
      <c r="AI91" s="25">
        <v>12</v>
      </c>
      <c r="AJ91" s="25">
        <v>12</v>
      </c>
      <c r="AK91" s="25" t="s">
        <v>23</v>
      </c>
      <c r="AL91" s="25" t="s">
        <v>20</v>
      </c>
      <c r="AM91" s="25" t="s">
        <v>6</v>
      </c>
      <c r="AN91" s="25" t="s">
        <v>6</v>
      </c>
      <c r="AO91" s="25" t="s">
        <v>6</v>
      </c>
      <c r="AP91" s="25" t="s">
        <v>25</v>
      </c>
      <c r="AQ91" s="25" t="s">
        <v>117</v>
      </c>
      <c r="AR91" s="25" t="s">
        <v>101</v>
      </c>
      <c r="AS91" s="25" t="s">
        <v>103</v>
      </c>
      <c r="AT91" s="25" t="s">
        <v>105</v>
      </c>
      <c r="AU91" s="25" t="s">
        <v>113</v>
      </c>
      <c r="AV91" s="47" t="s">
        <v>108</v>
      </c>
      <c r="AW91" s="47" t="s">
        <v>110</v>
      </c>
      <c r="AX91" s="47" t="s">
        <v>112</v>
      </c>
      <c r="AY91" s="25">
        <v>15</v>
      </c>
      <c r="AZ91" s="25">
        <v>15</v>
      </c>
      <c r="BA91" s="25">
        <v>15</v>
      </c>
      <c r="BB91" s="25">
        <v>15</v>
      </c>
      <c r="BC91" s="25">
        <v>15</v>
      </c>
      <c r="BD91" s="25">
        <v>15</v>
      </c>
      <c r="BE91" s="25">
        <v>10</v>
      </c>
      <c r="BF91" s="38">
        <v>100</v>
      </c>
      <c r="BG91" s="38" t="s">
        <v>126</v>
      </c>
      <c r="BH91" s="26" t="s">
        <v>156</v>
      </c>
      <c r="BI91" s="38" t="s">
        <v>126</v>
      </c>
      <c r="BJ91" s="38" t="s">
        <v>126</v>
      </c>
      <c r="BK91" s="38">
        <v>100</v>
      </c>
      <c r="BL91" s="138"/>
      <c r="BM91" s="139"/>
      <c r="BN91" s="29" t="s">
        <v>165</v>
      </c>
      <c r="BO91" s="29" t="s">
        <v>165</v>
      </c>
      <c r="BP91" s="35">
        <v>2</v>
      </c>
      <c r="BQ91" s="137"/>
      <c r="BR91" s="35">
        <v>2</v>
      </c>
      <c r="BS91" s="137"/>
      <c r="BT91" s="49" t="s">
        <v>42</v>
      </c>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c r="DJ91" s="34"/>
      <c r="DK91" s="34"/>
      <c r="DL91" s="34"/>
      <c r="DM91" s="34"/>
      <c r="DN91" s="34"/>
      <c r="DO91" s="34"/>
      <c r="DP91" s="34"/>
      <c r="DQ91" s="34"/>
      <c r="DR91" s="34"/>
      <c r="DS91" s="34"/>
      <c r="DT91" s="34"/>
      <c r="DU91" s="34"/>
      <c r="DV91" s="34"/>
      <c r="DW91" s="34"/>
      <c r="DX91" s="34"/>
      <c r="DY91" s="34"/>
      <c r="DZ91" s="34"/>
      <c r="EA91" s="34"/>
      <c r="EB91" s="34"/>
      <c r="EC91" s="34"/>
      <c r="ED91" s="34"/>
      <c r="EE91" s="34"/>
      <c r="EF91" s="34"/>
      <c r="EG91" s="34"/>
      <c r="EH91" s="34"/>
      <c r="EI91" s="34"/>
      <c r="EJ91" s="34"/>
    </row>
    <row r="92" spans="1:140" s="27" customFormat="1" ht="120.05" customHeight="1" x14ac:dyDescent="0.25">
      <c r="A92" s="143"/>
      <c r="B92" s="143"/>
      <c r="C92" s="49" t="s">
        <v>42</v>
      </c>
      <c r="D92" s="82" t="s">
        <v>855</v>
      </c>
      <c r="E92" s="143"/>
      <c r="F92" s="82" t="s">
        <v>42</v>
      </c>
      <c r="G92" s="144"/>
      <c r="H92" s="145"/>
      <c r="I92" s="145"/>
      <c r="J92" s="145"/>
      <c r="K92" s="146"/>
      <c r="L92" s="147"/>
      <c r="M92" s="146"/>
      <c r="N92" s="148"/>
      <c r="O92" s="148"/>
      <c r="P92" s="149">
        <v>0</v>
      </c>
      <c r="Q92" s="150" t="s">
        <v>777</v>
      </c>
      <c r="R92" s="150">
        <v>0</v>
      </c>
      <c r="S92" s="150"/>
      <c r="T92" s="148">
        <v>-2</v>
      </c>
      <c r="U92" s="148">
        <v>0</v>
      </c>
      <c r="V92" s="149">
        <v>0</v>
      </c>
      <c r="W92" s="150" t="s">
        <v>778</v>
      </c>
      <c r="X92" s="150">
        <v>0</v>
      </c>
      <c r="Y92" s="148"/>
      <c r="Z92" s="148"/>
      <c r="AA92" s="43" t="s">
        <v>724</v>
      </c>
      <c r="AB92" s="47" t="s">
        <v>560</v>
      </c>
      <c r="AC92" s="25" t="s">
        <v>23</v>
      </c>
      <c r="AD92" s="47" t="s">
        <v>386</v>
      </c>
      <c r="AE92" s="25" t="s">
        <v>7</v>
      </c>
      <c r="AF92" s="38">
        <v>0</v>
      </c>
      <c r="AG92" s="25">
        <v>0</v>
      </c>
      <c r="AH92" s="25">
        <v>0</v>
      </c>
      <c r="AI92" s="25">
        <v>0</v>
      </c>
      <c r="AJ92" s="25">
        <v>0</v>
      </c>
      <c r="AK92" s="25" t="s">
        <v>6</v>
      </c>
      <c r="AL92" s="25" t="s">
        <v>20</v>
      </c>
      <c r="AM92" s="25" t="s">
        <v>6</v>
      </c>
      <c r="AN92" s="25" t="s">
        <v>6</v>
      </c>
      <c r="AO92" s="25" t="s">
        <v>6</v>
      </c>
      <c r="AP92" s="25" t="s">
        <v>29</v>
      </c>
      <c r="AQ92" s="25" t="s">
        <v>117</v>
      </c>
      <c r="AR92" s="25" t="s">
        <v>101</v>
      </c>
      <c r="AS92" s="25" t="s">
        <v>103</v>
      </c>
      <c r="AT92" s="25" t="s">
        <v>105</v>
      </c>
      <c r="AU92" s="25" t="s">
        <v>113</v>
      </c>
      <c r="AV92" s="47" t="s">
        <v>108</v>
      </c>
      <c r="AW92" s="47" t="s">
        <v>110</v>
      </c>
      <c r="AX92" s="47" t="s">
        <v>112</v>
      </c>
      <c r="AY92" s="25">
        <v>15</v>
      </c>
      <c r="AZ92" s="25">
        <v>15</v>
      </c>
      <c r="BA92" s="25">
        <v>15</v>
      </c>
      <c r="BB92" s="25">
        <v>15</v>
      </c>
      <c r="BC92" s="25">
        <v>15</v>
      </c>
      <c r="BD92" s="25">
        <v>15</v>
      </c>
      <c r="BE92" s="25">
        <v>10</v>
      </c>
      <c r="BF92" s="38">
        <v>100</v>
      </c>
      <c r="BG92" s="38" t="s">
        <v>126</v>
      </c>
      <c r="BH92" s="26" t="s">
        <v>156</v>
      </c>
      <c r="BI92" s="38" t="s">
        <v>126</v>
      </c>
      <c r="BJ92" s="38" t="s">
        <v>126</v>
      </c>
      <c r="BK92" s="38">
        <v>100</v>
      </c>
      <c r="BL92" s="138"/>
      <c r="BM92" s="139"/>
      <c r="BN92" s="29" t="s">
        <v>165</v>
      </c>
      <c r="BO92" s="29" t="s">
        <v>165</v>
      </c>
      <c r="BP92" s="35">
        <v>2</v>
      </c>
      <c r="BQ92" s="137"/>
      <c r="BR92" s="35">
        <v>2</v>
      </c>
      <c r="BS92" s="137"/>
      <c r="BT92" s="49" t="s">
        <v>42</v>
      </c>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c r="DJ92" s="34"/>
      <c r="DK92" s="34"/>
      <c r="DL92" s="34"/>
      <c r="DM92" s="34"/>
      <c r="DN92" s="34"/>
      <c r="DO92" s="34"/>
      <c r="DP92" s="34"/>
      <c r="DQ92" s="34"/>
      <c r="DR92" s="34"/>
      <c r="DS92" s="34"/>
      <c r="DT92" s="34"/>
      <c r="DU92" s="34"/>
      <c r="DV92" s="34"/>
      <c r="DW92" s="34"/>
      <c r="DX92" s="34"/>
      <c r="DY92" s="34"/>
      <c r="DZ92" s="34"/>
      <c r="EA92" s="34"/>
      <c r="EB92" s="34"/>
      <c r="EC92" s="34"/>
      <c r="ED92" s="34"/>
      <c r="EE92" s="34"/>
      <c r="EF92" s="34"/>
      <c r="EG92" s="34"/>
      <c r="EH92" s="34"/>
      <c r="EI92" s="34"/>
      <c r="EJ92" s="34"/>
    </row>
    <row r="93" spans="1:140" s="27" customFormat="1" ht="116.3" customHeight="1" x14ac:dyDescent="0.25">
      <c r="A93" s="41">
        <v>18</v>
      </c>
      <c r="B93" s="41" t="s">
        <v>876</v>
      </c>
      <c r="C93" s="49" t="s">
        <v>42</v>
      </c>
      <c r="D93" s="82" t="s">
        <v>855</v>
      </c>
      <c r="E93" s="81" t="s">
        <v>890</v>
      </c>
      <c r="F93" s="82" t="s">
        <v>42</v>
      </c>
      <c r="G93" s="42" t="s">
        <v>34</v>
      </c>
      <c r="H93" s="37" t="s">
        <v>65</v>
      </c>
      <c r="I93" s="37" t="s">
        <v>76</v>
      </c>
      <c r="J93" s="37" t="s">
        <v>71</v>
      </c>
      <c r="K93" s="43" t="s">
        <v>262</v>
      </c>
      <c r="L93" s="44" t="s">
        <v>725</v>
      </c>
      <c r="M93" s="43" t="s">
        <v>263</v>
      </c>
      <c r="N93" s="40">
        <v>1</v>
      </c>
      <c r="O93" s="40">
        <v>5</v>
      </c>
      <c r="P93" s="35">
        <v>5</v>
      </c>
      <c r="Q93" s="45" t="s">
        <v>775</v>
      </c>
      <c r="R93" s="45" t="s">
        <v>84</v>
      </c>
      <c r="S93" s="45" t="s">
        <v>90</v>
      </c>
      <c r="T93" s="39">
        <v>1</v>
      </c>
      <c r="U93" s="39">
        <v>5</v>
      </c>
      <c r="V93" s="35">
        <v>5</v>
      </c>
      <c r="W93" s="45" t="s">
        <v>775</v>
      </c>
      <c r="X93" s="45" t="s">
        <v>84</v>
      </c>
      <c r="Y93" s="37" t="s">
        <v>524</v>
      </c>
      <c r="Z93" s="37" t="s">
        <v>23</v>
      </c>
      <c r="AA93" s="43" t="s">
        <v>726</v>
      </c>
      <c r="AB93" s="47" t="s">
        <v>264</v>
      </c>
      <c r="AC93" s="25" t="s">
        <v>23</v>
      </c>
      <c r="AD93" s="47" t="s">
        <v>561</v>
      </c>
      <c r="AE93" s="25" t="s">
        <v>7</v>
      </c>
      <c r="AF93" s="38">
        <v>12</v>
      </c>
      <c r="AG93" s="25">
        <v>3</v>
      </c>
      <c r="AH93" s="25">
        <v>3</v>
      </c>
      <c r="AI93" s="25">
        <v>3</v>
      </c>
      <c r="AJ93" s="25">
        <v>3</v>
      </c>
      <c r="AK93" s="25" t="s">
        <v>23</v>
      </c>
      <c r="AL93" s="25" t="s">
        <v>20</v>
      </c>
      <c r="AM93" s="25" t="s">
        <v>6</v>
      </c>
      <c r="AN93" s="25" t="s">
        <v>6</v>
      </c>
      <c r="AO93" s="25" t="s">
        <v>6</v>
      </c>
      <c r="AP93" s="25" t="s">
        <v>27</v>
      </c>
      <c r="AQ93" s="25" t="s">
        <v>117</v>
      </c>
      <c r="AR93" s="25" t="s">
        <v>101</v>
      </c>
      <c r="AS93" s="25" t="s">
        <v>103</v>
      </c>
      <c r="AT93" s="25" t="s">
        <v>105</v>
      </c>
      <c r="AU93" s="25" t="s">
        <v>113</v>
      </c>
      <c r="AV93" s="47" t="s">
        <v>108</v>
      </c>
      <c r="AW93" s="47" t="s">
        <v>110</v>
      </c>
      <c r="AX93" s="47" t="s">
        <v>112</v>
      </c>
      <c r="AY93" s="25">
        <v>15</v>
      </c>
      <c r="AZ93" s="25">
        <v>15</v>
      </c>
      <c r="BA93" s="25">
        <v>15</v>
      </c>
      <c r="BB93" s="25">
        <v>15</v>
      </c>
      <c r="BC93" s="25">
        <v>15</v>
      </c>
      <c r="BD93" s="25">
        <v>15</v>
      </c>
      <c r="BE93" s="25">
        <v>10</v>
      </c>
      <c r="BF93" s="38">
        <v>100</v>
      </c>
      <c r="BG93" s="38" t="s">
        <v>126</v>
      </c>
      <c r="BH93" s="26" t="s">
        <v>156</v>
      </c>
      <c r="BI93" s="38" t="s">
        <v>126</v>
      </c>
      <c r="BJ93" s="38" t="s">
        <v>126</v>
      </c>
      <c r="BK93" s="38">
        <v>100</v>
      </c>
      <c r="BL93" s="36">
        <v>100</v>
      </c>
      <c r="BM93" s="38" t="s">
        <v>126</v>
      </c>
      <c r="BN93" s="29" t="s">
        <v>165</v>
      </c>
      <c r="BO93" s="29" t="s">
        <v>165</v>
      </c>
      <c r="BP93" s="35">
        <v>0</v>
      </c>
      <c r="BQ93" s="48">
        <v>0</v>
      </c>
      <c r="BR93" s="35">
        <v>2</v>
      </c>
      <c r="BS93" s="48">
        <v>0</v>
      </c>
      <c r="BT93" s="49" t="s">
        <v>42</v>
      </c>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c r="EF93" s="34"/>
      <c r="EG93" s="34"/>
      <c r="EH93" s="34"/>
      <c r="EI93" s="34"/>
      <c r="EJ93" s="34"/>
    </row>
    <row r="94" spans="1:140" s="27" customFormat="1" ht="120.05" customHeight="1" x14ac:dyDescent="0.2">
      <c r="A94" s="143">
        <v>19</v>
      </c>
      <c r="B94" s="143" t="s">
        <v>877</v>
      </c>
      <c r="C94" s="169" t="s">
        <v>43</v>
      </c>
      <c r="D94" s="82" t="s">
        <v>855</v>
      </c>
      <c r="E94" s="143" t="s">
        <v>891</v>
      </c>
      <c r="F94" s="82" t="s">
        <v>43</v>
      </c>
      <c r="G94" s="144" t="s">
        <v>32</v>
      </c>
      <c r="H94" s="145" t="s">
        <v>69</v>
      </c>
      <c r="I94" s="145" t="s">
        <v>77</v>
      </c>
      <c r="J94" s="145" t="s">
        <v>82</v>
      </c>
      <c r="K94" s="146" t="s">
        <v>355</v>
      </c>
      <c r="L94" s="147" t="s">
        <v>356</v>
      </c>
      <c r="M94" s="146" t="s">
        <v>357</v>
      </c>
      <c r="N94" s="145">
        <v>1</v>
      </c>
      <c r="O94" s="145">
        <v>3</v>
      </c>
      <c r="P94" s="149">
        <v>3</v>
      </c>
      <c r="Q94" s="150" t="s">
        <v>771</v>
      </c>
      <c r="R94" s="150" t="s">
        <v>86</v>
      </c>
      <c r="S94" s="150" t="s">
        <v>90</v>
      </c>
      <c r="T94" s="151">
        <v>1</v>
      </c>
      <c r="U94" s="151">
        <v>2</v>
      </c>
      <c r="V94" s="149">
        <v>2</v>
      </c>
      <c r="W94" s="150" t="s">
        <v>772</v>
      </c>
      <c r="X94" s="150" t="s">
        <v>87</v>
      </c>
      <c r="Y94" s="145" t="s">
        <v>524</v>
      </c>
      <c r="Z94" s="145" t="s">
        <v>23</v>
      </c>
      <c r="AA94" s="43" t="s">
        <v>680</v>
      </c>
      <c r="AB94" s="47" t="s">
        <v>562</v>
      </c>
      <c r="AC94" s="47" t="s">
        <v>23</v>
      </c>
      <c r="AD94" s="47" t="s">
        <v>563</v>
      </c>
      <c r="AE94" s="25" t="s">
        <v>7</v>
      </c>
      <c r="AF94" s="38">
        <v>0</v>
      </c>
      <c r="AG94" s="25">
        <v>0</v>
      </c>
      <c r="AH94" s="25">
        <v>0</v>
      </c>
      <c r="AI94" s="25">
        <v>0</v>
      </c>
      <c r="AJ94" s="25">
        <v>0</v>
      </c>
      <c r="AK94" s="25" t="s">
        <v>6</v>
      </c>
      <c r="AL94" s="47" t="s">
        <v>20</v>
      </c>
      <c r="AM94" s="47" t="s">
        <v>6</v>
      </c>
      <c r="AN94" s="47" t="s">
        <v>6</v>
      </c>
      <c r="AO94" s="47" t="s">
        <v>6</v>
      </c>
      <c r="AP94" s="47" t="s">
        <v>29</v>
      </c>
      <c r="AQ94" s="25" t="s">
        <v>117</v>
      </c>
      <c r="AR94" s="25" t="s">
        <v>101</v>
      </c>
      <c r="AS94" s="25" t="s">
        <v>103</v>
      </c>
      <c r="AT94" s="25" t="s">
        <v>105</v>
      </c>
      <c r="AU94" s="25" t="s">
        <v>113</v>
      </c>
      <c r="AV94" s="47" t="s">
        <v>108</v>
      </c>
      <c r="AW94" s="47" t="s">
        <v>110</v>
      </c>
      <c r="AX94" s="47" t="s">
        <v>112</v>
      </c>
      <c r="AY94" s="25">
        <v>15</v>
      </c>
      <c r="AZ94" s="25">
        <v>15</v>
      </c>
      <c r="BA94" s="25">
        <v>15</v>
      </c>
      <c r="BB94" s="25">
        <v>15</v>
      </c>
      <c r="BC94" s="25">
        <v>15</v>
      </c>
      <c r="BD94" s="25">
        <v>15</v>
      </c>
      <c r="BE94" s="25">
        <v>10</v>
      </c>
      <c r="BF94" s="38">
        <v>100</v>
      </c>
      <c r="BG94" s="38" t="s">
        <v>126</v>
      </c>
      <c r="BH94" s="26" t="s">
        <v>156</v>
      </c>
      <c r="BI94" s="38" t="s">
        <v>126</v>
      </c>
      <c r="BJ94" s="38" t="s">
        <v>126</v>
      </c>
      <c r="BK94" s="38">
        <v>100</v>
      </c>
      <c r="BL94" s="138">
        <v>66.666666666666671</v>
      </c>
      <c r="BM94" s="139" t="s">
        <v>127</v>
      </c>
      <c r="BN94" s="29" t="s">
        <v>165</v>
      </c>
      <c r="BO94" s="29" t="s">
        <v>165</v>
      </c>
      <c r="BP94" s="35">
        <v>1</v>
      </c>
      <c r="BQ94" s="137">
        <v>1</v>
      </c>
      <c r="BR94" s="35">
        <v>1</v>
      </c>
      <c r="BS94" s="137">
        <v>1</v>
      </c>
      <c r="BT94" s="30" t="s">
        <v>43</v>
      </c>
    </row>
    <row r="95" spans="1:140" s="27" customFormat="1" ht="116.3" customHeight="1" x14ac:dyDescent="0.2">
      <c r="A95" s="143"/>
      <c r="B95" s="143"/>
      <c r="C95" s="169" t="s">
        <v>43</v>
      </c>
      <c r="D95" s="82" t="s">
        <v>855</v>
      </c>
      <c r="E95" s="143"/>
      <c r="F95" s="82" t="s">
        <v>43</v>
      </c>
      <c r="G95" s="144"/>
      <c r="H95" s="145"/>
      <c r="I95" s="145"/>
      <c r="J95" s="145"/>
      <c r="K95" s="146"/>
      <c r="L95" s="147"/>
      <c r="M95" s="146"/>
      <c r="N95" s="145"/>
      <c r="O95" s="145"/>
      <c r="P95" s="149">
        <v>0</v>
      </c>
      <c r="Q95" s="150"/>
      <c r="R95" s="150"/>
      <c r="S95" s="150"/>
      <c r="T95" s="148">
        <v>-1</v>
      </c>
      <c r="U95" s="148">
        <v>0</v>
      </c>
      <c r="V95" s="149">
        <v>0</v>
      </c>
      <c r="W95" s="150"/>
      <c r="X95" s="150"/>
      <c r="Y95" s="145"/>
      <c r="Z95" s="145"/>
      <c r="AA95" s="43" t="s">
        <v>681</v>
      </c>
      <c r="AB95" s="47" t="s">
        <v>564</v>
      </c>
      <c r="AC95" s="47" t="s">
        <v>23</v>
      </c>
      <c r="AD95" s="47" t="s">
        <v>565</v>
      </c>
      <c r="AE95" s="25" t="s">
        <v>7</v>
      </c>
      <c r="AF95" s="38">
        <v>0</v>
      </c>
      <c r="AG95" s="25">
        <v>0</v>
      </c>
      <c r="AH95" s="25">
        <v>0</v>
      </c>
      <c r="AI95" s="25">
        <v>0</v>
      </c>
      <c r="AJ95" s="25">
        <v>0</v>
      </c>
      <c r="AK95" s="25" t="s">
        <v>6</v>
      </c>
      <c r="AL95" s="47" t="s">
        <v>20</v>
      </c>
      <c r="AM95" s="47" t="s">
        <v>6</v>
      </c>
      <c r="AN95" s="47" t="s">
        <v>6</v>
      </c>
      <c r="AO95" s="47" t="s">
        <v>6</v>
      </c>
      <c r="AP95" s="47" t="s">
        <v>29</v>
      </c>
      <c r="AQ95" s="25" t="s">
        <v>117</v>
      </c>
      <c r="AR95" s="25" t="s">
        <v>101</v>
      </c>
      <c r="AS95" s="25" t="s">
        <v>103</v>
      </c>
      <c r="AT95" s="25" t="s">
        <v>105</v>
      </c>
      <c r="AU95" s="25" t="s">
        <v>113</v>
      </c>
      <c r="AV95" s="47" t="s">
        <v>108</v>
      </c>
      <c r="AW95" s="47" t="s">
        <v>111</v>
      </c>
      <c r="AX95" s="47" t="s">
        <v>112</v>
      </c>
      <c r="AY95" s="25">
        <v>15</v>
      </c>
      <c r="AZ95" s="25">
        <v>15</v>
      </c>
      <c r="BA95" s="25">
        <v>15</v>
      </c>
      <c r="BB95" s="25">
        <v>15</v>
      </c>
      <c r="BC95" s="25">
        <v>15</v>
      </c>
      <c r="BD95" s="25">
        <v>0</v>
      </c>
      <c r="BE95" s="25">
        <v>10</v>
      </c>
      <c r="BF95" s="38">
        <v>85</v>
      </c>
      <c r="BG95" s="38" t="s">
        <v>128</v>
      </c>
      <c r="BH95" s="26" t="s">
        <v>156</v>
      </c>
      <c r="BI95" s="38" t="s">
        <v>126</v>
      </c>
      <c r="BJ95" s="38" t="s">
        <v>128</v>
      </c>
      <c r="BK95" s="38">
        <v>0</v>
      </c>
      <c r="BL95" s="138"/>
      <c r="BM95" s="139"/>
      <c r="BN95" s="29" t="s">
        <v>165</v>
      </c>
      <c r="BO95" s="29" t="s">
        <v>165</v>
      </c>
      <c r="BP95" s="35">
        <v>1</v>
      </c>
      <c r="BQ95" s="137"/>
      <c r="BR95" s="35">
        <v>1</v>
      </c>
      <c r="BS95" s="137"/>
      <c r="BT95" s="30" t="s">
        <v>43</v>
      </c>
    </row>
    <row r="96" spans="1:140" s="27" customFormat="1" ht="78.900000000000006" x14ac:dyDescent="0.2">
      <c r="A96" s="143"/>
      <c r="B96" s="143"/>
      <c r="C96" s="169" t="s">
        <v>43</v>
      </c>
      <c r="D96" s="82" t="s">
        <v>855</v>
      </c>
      <c r="E96" s="143"/>
      <c r="F96" s="82" t="s">
        <v>43</v>
      </c>
      <c r="G96" s="144"/>
      <c r="H96" s="145"/>
      <c r="I96" s="145"/>
      <c r="J96" s="145"/>
      <c r="K96" s="146"/>
      <c r="L96" s="147"/>
      <c r="M96" s="146"/>
      <c r="N96" s="145"/>
      <c r="O96" s="145"/>
      <c r="P96" s="149">
        <v>0</v>
      </c>
      <c r="Q96" s="150"/>
      <c r="R96" s="150"/>
      <c r="S96" s="150"/>
      <c r="T96" s="148">
        <v>-1</v>
      </c>
      <c r="U96" s="148">
        <v>0</v>
      </c>
      <c r="V96" s="149">
        <v>0</v>
      </c>
      <c r="W96" s="150"/>
      <c r="X96" s="150"/>
      <c r="Y96" s="145"/>
      <c r="Z96" s="145"/>
      <c r="AA96" s="43" t="s">
        <v>682</v>
      </c>
      <c r="AB96" s="47" t="s">
        <v>566</v>
      </c>
      <c r="AC96" s="47" t="s">
        <v>23</v>
      </c>
      <c r="AD96" s="47" t="s">
        <v>404</v>
      </c>
      <c r="AE96" s="25" t="s">
        <v>7</v>
      </c>
      <c r="AF96" s="38">
        <v>0</v>
      </c>
      <c r="AG96" s="25">
        <v>0</v>
      </c>
      <c r="AH96" s="25">
        <v>0</v>
      </c>
      <c r="AI96" s="25">
        <v>0</v>
      </c>
      <c r="AJ96" s="25">
        <v>0</v>
      </c>
      <c r="AK96" s="25" t="s">
        <v>6</v>
      </c>
      <c r="AL96" s="47" t="s">
        <v>20</v>
      </c>
      <c r="AM96" s="47" t="s">
        <v>6</v>
      </c>
      <c r="AN96" s="47" t="s">
        <v>6</v>
      </c>
      <c r="AO96" s="47" t="s">
        <v>6</v>
      </c>
      <c r="AP96" s="47" t="s">
        <v>29</v>
      </c>
      <c r="AQ96" s="25" t="s">
        <v>117</v>
      </c>
      <c r="AR96" s="25" t="s">
        <v>101</v>
      </c>
      <c r="AS96" s="25" t="s">
        <v>103</v>
      </c>
      <c r="AT96" s="25" t="s">
        <v>105</v>
      </c>
      <c r="AU96" s="25" t="s">
        <v>113</v>
      </c>
      <c r="AV96" s="47" t="s">
        <v>108</v>
      </c>
      <c r="AW96" s="47" t="s">
        <v>110</v>
      </c>
      <c r="AX96" s="47" t="s">
        <v>112</v>
      </c>
      <c r="AY96" s="25">
        <v>15</v>
      </c>
      <c r="AZ96" s="25">
        <v>15</v>
      </c>
      <c r="BA96" s="25">
        <v>15</v>
      </c>
      <c r="BB96" s="25">
        <v>15</v>
      </c>
      <c r="BC96" s="25">
        <v>15</v>
      </c>
      <c r="BD96" s="25">
        <v>15</v>
      </c>
      <c r="BE96" s="25">
        <v>10</v>
      </c>
      <c r="BF96" s="38">
        <v>100</v>
      </c>
      <c r="BG96" s="38" t="s">
        <v>126</v>
      </c>
      <c r="BH96" s="26" t="s">
        <v>156</v>
      </c>
      <c r="BI96" s="38" t="s">
        <v>126</v>
      </c>
      <c r="BJ96" s="38" t="s">
        <v>126</v>
      </c>
      <c r="BK96" s="38">
        <v>100</v>
      </c>
      <c r="BL96" s="138"/>
      <c r="BM96" s="139"/>
      <c r="BN96" s="29" t="s">
        <v>165</v>
      </c>
      <c r="BO96" s="29" t="s">
        <v>165</v>
      </c>
      <c r="BP96" s="35">
        <v>1</v>
      </c>
      <c r="BQ96" s="137"/>
      <c r="BR96" s="35">
        <v>1</v>
      </c>
      <c r="BS96" s="137"/>
      <c r="BT96" s="30" t="s">
        <v>43</v>
      </c>
    </row>
    <row r="97" spans="1:72" s="27" customFormat="1" ht="118.5" customHeight="1" x14ac:dyDescent="0.2">
      <c r="A97" s="143">
        <v>20</v>
      </c>
      <c r="B97" s="143" t="s">
        <v>878</v>
      </c>
      <c r="C97" s="169" t="s">
        <v>43</v>
      </c>
      <c r="D97" s="82" t="s">
        <v>855</v>
      </c>
      <c r="E97" s="143" t="s">
        <v>892</v>
      </c>
      <c r="F97" s="82" t="s">
        <v>43</v>
      </c>
      <c r="G97" s="144" t="s">
        <v>32</v>
      </c>
      <c r="H97" s="145" t="s">
        <v>69</v>
      </c>
      <c r="I97" s="145" t="s">
        <v>76</v>
      </c>
      <c r="J97" s="145" t="s">
        <v>81</v>
      </c>
      <c r="K97" s="146" t="s">
        <v>358</v>
      </c>
      <c r="L97" s="147" t="s">
        <v>359</v>
      </c>
      <c r="M97" s="146" t="s">
        <v>360</v>
      </c>
      <c r="N97" s="145">
        <v>2</v>
      </c>
      <c r="O97" s="145">
        <v>4</v>
      </c>
      <c r="P97" s="149">
        <v>8</v>
      </c>
      <c r="Q97" s="150" t="s">
        <v>779</v>
      </c>
      <c r="R97" s="150" t="s">
        <v>85</v>
      </c>
      <c r="S97" s="150" t="s">
        <v>90</v>
      </c>
      <c r="T97" s="151">
        <v>2</v>
      </c>
      <c r="U97" s="151">
        <v>4</v>
      </c>
      <c r="V97" s="149">
        <v>8</v>
      </c>
      <c r="W97" s="150" t="s">
        <v>779</v>
      </c>
      <c r="X97" s="150" t="s">
        <v>85</v>
      </c>
      <c r="Y97" s="145" t="s">
        <v>524</v>
      </c>
      <c r="Z97" s="145" t="s">
        <v>23</v>
      </c>
      <c r="AA97" s="43" t="s">
        <v>683</v>
      </c>
      <c r="AB97" s="47" t="s">
        <v>567</v>
      </c>
      <c r="AC97" s="47" t="s">
        <v>23</v>
      </c>
      <c r="AD97" s="47" t="s">
        <v>568</v>
      </c>
      <c r="AE97" s="25" t="s">
        <v>7</v>
      </c>
      <c r="AF97" s="38">
        <v>0</v>
      </c>
      <c r="AG97" s="25">
        <v>0</v>
      </c>
      <c r="AH97" s="25">
        <v>0</v>
      </c>
      <c r="AI97" s="25">
        <v>0</v>
      </c>
      <c r="AJ97" s="25">
        <v>0</v>
      </c>
      <c r="AK97" s="25" t="s">
        <v>6</v>
      </c>
      <c r="AL97" s="47" t="s">
        <v>22</v>
      </c>
      <c r="AM97" s="47" t="s">
        <v>23</v>
      </c>
      <c r="AN97" s="47" t="s">
        <v>6</v>
      </c>
      <c r="AO97" s="47" t="s">
        <v>6</v>
      </c>
      <c r="AP97" s="47" t="s">
        <v>29</v>
      </c>
      <c r="AQ97" s="25" t="s">
        <v>117</v>
      </c>
      <c r="AR97" s="25" t="s">
        <v>101</v>
      </c>
      <c r="AS97" s="25" t="s">
        <v>103</v>
      </c>
      <c r="AT97" s="25" t="s">
        <v>105</v>
      </c>
      <c r="AU97" s="25" t="s">
        <v>107</v>
      </c>
      <c r="AV97" s="47" t="s">
        <v>108</v>
      </c>
      <c r="AW97" s="47" t="s">
        <v>110</v>
      </c>
      <c r="AX97" s="47" t="s">
        <v>112</v>
      </c>
      <c r="AY97" s="25">
        <v>15</v>
      </c>
      <c r="AZ97" s="25">
        <v>15</v>
      </c>
      <c r="BA97" s="25">
        <v>15</v>
      </c>
      <c r="BB97" s="25">
        <v>0</v>
      </c>
      <c r="BC97" s="25">
        <v>15</v>
      </c>
      <c r="BD97" s="25">
        <v>15</v>
      </c>
      <c r="BE97" s="25">
        <v>10</v>
      </c>
      <c r="BF97" s="38">
        <v>85</v>
      </c>
      <c r="BG97" s="38" t="s">
        <v>128</v>
      </c>
      <c r="BH97" s="26" t="s">
        <v>156</v>
      </c>
      <c r="BI97" s="38" t="s">
        <v>126</v>
      </c>
      <c r="BJ97" s="38" t="s">
        <v>128</v>
      </c>
      <c r="BK97" s="38">
        <v>0</v>
      </c>
      <c r="BL97" s="138">
        <v>0</v>
      </c>
      <c r="BM97" s="139" t="s">
        <v>128</v>
      </c>
      <c r="BN97" s="29" t="s">
        <v>165</v>
      </c>
      <c r="BO97" s="29" t="s">
        <v>165</v>
      </c>
      <c r="BP97" s="35">
        <v>0</v>
      </c>
      <c r="BQ97" s="137">
        <v>0</v>
      </c>
      <c r="BR97" s="35">
        <v>0</v>
      </c>
      <c r="BS97" s="137">
        <v>0</v>
      </c>
      <c r="BT97" s="30" t="s">
        <v>43</v>
      </c>
    </row>
    <row r="98" spans="1:72" s="27" customFormat="1" ht="109.6" customHeight="1" x14ac:dyDescent="0.2">
      <c r="A98" s="143"/>
      <c r="B98" s="143"/>
      <c r="C98" s="169" t="s">
        <v>43</v>
      </c>
      <c r="D98" s="82" t="s">
        <v>855</v>
      </c>
      <c r="E98" s="143"/>
      <c r="F98" s="82" t="s">
        <v>43</v>
      </c>
      <c r="G98" s="144"/>
      <c r="H98" s="145"/>
      <c r="I98" s="145"/>
      <c r="J98" s="145"/>
      <c r="K98" s="146"/>
      <c r="L98" s="147"/>
      <c r="M98" s="146"/>
      <c r="N98" s="145"/>
      <c r="O98" s="145"/>
      <c r="P98" s="149">
        <v>0</v>
      </c>
      <c r="Q98" s="150"/>
      <c r="R98" s="150"/>
      <c r="S98" s="150"/>
      <c r="T98" s="148">
        <v>0</v>
      </c>
      <c r="U98" s="148">
        <v>0</v>
      </c>
      <c r="V98" s="149">
        <v>0</v>
      </c>
      <c r="W98" s="150"/>
      <c r="X98" s="150"/>
      <c r="Y98" s="145"/>
      <c r="Z98" s="145"/>
      <c r="AA98" s="43" t="s">
        <v>684</v>
      </c>
      <c r="AB98" s="47" t="s">
        <v>569</v>
      </c>
      <c r="AC98" s="47" t="s">
        <v>23</v>
      </c>
      <c r="AD98" s="47" t="s">
        <v>570</v>
      </c>
      <c r="AE98" s="25" t="s">
        <v>7</v>
      </c>
      <c r="AF98" s="38">
        <v>0</v>
      </c>
      <c r="AG98" s="25">
        <v>0</v>
      </c>
      <c r="AH98" s="25">
        <v>0</v>
      </c>
      <c r="AI98" s="25">
        <v>0</v>
      </c>
      <c r="AJ98" s="25">
        <v>0</v>
      </c>
      <c r="AK98" s="25" t="s">
        <v>6</v>
      </c>
      <c r="AL98" s="47" t="s">
        <v>20</v>
      </c>
      <c r="AM98" s="47" t="s">
        <v>6</v>
      </c>
      <c r="AN98" s="47" t="s">
        <v>6</v>
      </c>
      <c r="AO98" s="47" t="s">
        <v>6</v>
      </c>
      <c r="AP98" s="47" t="s">
        <v>29</v>
      </c>
      <c r="AQ98" s="25" t="s">
        <v>117</v>
      </c>
      <c r="AR98" s="25" t="s">
        <v>101</v>
      </c>
      <c r="AS98" s="25" t="s">
        <v>104</v>
      </c>
      <c r="AT98" s="25" t="s">
        <v>105</v>
      </c>
      <c r="AU98" s="25" t="s">
        <v>113</v>
      </c>
      <c r="AV98" s="47" t="s">
        <v>108</v>
      </c>
      <c r="AW98" s="47" t="s">
        <v>110</v>
      </c>
      <c r="AX98" s="47" t="s">
        <v>112</v>
      </c>
      <c r="AY98" s="25">
        <v>15</v>
      </c>
      <c r="AZ98" s="25">
        <v>0</v>
      </c>
      <c r="BA98" s="25">
        <v>15</v>
      </c>
      <c r="BB98" s="25">
        <v>15</v>
      </c>
      <c r="BC98" s="25">
        <v>15</v>
      </c>
      <c r="BD98" s="25">
        <v>15</v>
      </c>
      <c r="BE98" s="25">
        <v>10</v>
      </c>
      <c r="BF98" s="38">
        <v>85</v>
      </c>
      <c r="BG98" s="38" t="s">
        <v>128</v>
      </c>
      <c r="BH98" s="26" t="s">
        <v>156</v>
      </c>
      <c r="BI98" s="38" t="s">
        <v>126</v>
      </c>
      <c r="BJ98" s="38" t="s">
        <v>128</v>
      </c>
      <c r="BK98" s="38">
        <v>0</v>
      </c>
      <c r="BL98" s="138"/>
      <c r="BM98" s="139"/>
      <c r="BN98" s="29" t="s">
        <v>165</v>
      </c>
      <c r="BO98" s="29" t="s">
        <v>165</v>
      </c>
      <c r="BP98" s="35">
        <v>0</v>
      </c>
      <c r="BQ98" s="137"/>
      <c r="BR98" s="35">
        <v>0</v>
      </c>
      <c r="BS98" s="137"/>
      <c r="BT98" s="30" t="s">
        <v>43</v>
      </c>
    </row>
    <row r="99" spans="1:72" s="27" customFormat="1" ht="105.05" customHeight="1" x14ac:dyDescent="0.2">
      <c r="A99" s="143">
        <v>21</v>
      </c>
      <c r="B99" s="143" t="s">
        <v>879</v>
      </c>
      <c r="C99" s="169" t="s">
        <v>43</v>
      </c>
      <c r="D99" s="82" t="s">
        <v>855</v>
      </c>
      <c r="E99" s="143" t="s">
        <v>893</v>
      </c>
      <c r="F99" s="82" t="s">
        <v>43</v>
      </c>
      <c r="G99" s="144" t="s">
        <v>34</v>
      </c>
      <c r="H99" s="145" t="s">
        <v>69</v>
      </c>
      <c r="I99" s="145" t="s">
        <v>76</v>
      </c>
      <c r="J99" s="145" t="s">
        <v>81</v>
      </c>
      <c r="K99" s="146" t="s">
        <v>361</v>
      </c>
      <c r="L99" s="147" t="s">
        <v>362</v>
      </c>
      <c r="M99" s="146" t="s">
        <v>303</v>
      </c>
      <c r="N99" s="145">
        <v>2</v>
      </c>
      <c r="O99" s="145">
        <v>5</v>
      </c>
      <c r="P99" s="149">
        <v>10</v>
      </c>
      <c r="Q99" s="150" t="s">
        <v>785</v>
      </c>
      <c r="R99" s="150" t="s">
        <v>84</v>
      </c>
      <c r="S99" s="150" t="s">
        <v>90</v>
      </c>
      <c r="T99" s="151">
        <v>1</v>
      </c>
      <c r="U99" s="151">
        <v>5</v>
      </c>
      <c r="V99" s="149">
        <v>5</v>
      </c>
      <c r="W99" s="150" t="s">
        <v>775</v>
      </c>
      <c r="X99" s="150" t="s">
        <v>84</v>
      </c>
      <c r="Y99" s="145" t="s">
        <v>524</v>
      </c>
      <c r="Z99" s="145" t="s">
        <v>23</v>
      </c>
      <c r="AA99" s="43" t="s">
        <v>685</v>
      </c>
      <c r="AB99" s="47" t="s">
        <v>571</v>
      </c>
      <c r="AC99" s="47" t="s">
        <v>23</v>
      </c>
      <c r="AD99" s="47" t="s">
        <v>405</v>
      </c>
      <c r="AE99" s="25" t="s">
        <v>7</v>
      </c>
      <c r="AF99" s="38">
        <v>1</v>
      </c>
      <c r="AG99" s="25">
        <v>0</v>
      </c>
      <c r="AH99" s="25">
        <v>1</v>
      </c>
      <c r="AI99" s="25">
        <v>0</v>
      </c>
      <c r="AJ99" s="25">
        <v>0</v>
      </c>
      <c r="AK99" s="25" t="s">
        <v>23</v>
      </c>
      <c r="AL99" s="47" t="s">
        <v>20</v>
      </c>
      <c r="AM99" s="47" t="s">
        <v>6</v>
      </c>
      <c r="AN99" s="47" t="s">
        <v>6</v>
      </c>
      <c r="AO99" s="47" t="s">
        <v>6</v>
      </c>
      <c r="AP99" s="47" t="s">
        <v>28</v>
      </c>
      <c r="AQ99" s="25" t="s">
        <v>117</v>
      </c>
      <c r="AR99" s="25" t="s">
        <v>101</v>
      </c>
      <c r="AS99" s="25" t="s">
        <v>103</v>
      </c>
      <c r="AT99" s="25" t="s">
        <v>105</v>
      </c>
      <c r="AU99" s="25" t="s">
        <v>113</v>
      </c>
      <c r="AV99" s="47" t="s">
        <v>108</v>
      </c>
      <c r="AW99" s="47" t="s">
        <v>110</v>
      </c>
      <c r="AX99" s="47" t="s">
        <v>112</v>
      </c>
      <c r="AY99" s="25">
        <v>15</v>
      </c>
      <c r="AZ99" s="25">
        <v>15</v>
      </c>
      <c r="BA99" s="25">
        <v>15</v>
      </c>
      <c r="BB99" s="25">
        <v>15</v>
      </c>
      <c r="BC99" s="25">
        <v>15</v>
      </c>
      <c r="BD99" s="25">
        <v>15</v>
      </c>
      <c r="BE99" s="25">
        <v>10</v>
      </c>
      <c r="BF99" s="38">
        <v>100</v>
      </c>
      <c r="BG99" s="38" t="s">
        <v>126</v>
      </c>
      <c r="BH99" s="26" t="s">
        <v>156</v>
      </c>
      <c r="BI99" s="38" t="s">
        <v>126</v>
      </c>
      <c r="BJ99" s="38" t="s">
        <v>126</v>
      </c>
      <c r="BK99" s="38">
        <v>100</v>
      </c>
      <c r="BL99" s="138">
        <v>100</v>
      </c>
      <c r="BM99" s="139" t="s">
        <v>126</v>
      </c>
      <c r="BN99" s="29" t="s">
        <v>165</v>
      </c>
      <c r="BO99" s="29" t="s">
        <v>165</v>
      </c>
      <c r="BP99" s="35">
        <v>0</v>
      </c>
      <c r="BQ99" s="137">
        <v>1</v>
      </c>
      <c r="BR99" s="35">
        <v>2</v>
      </c>
      <c r="BS99" s="137">
        <v>0</v>
      </c>
      <c r="BT99" s="30" t="s">
        <v>43</v>
      </c>
    </row>
    <row r="100" spans="1:72" s="27" customFormat="1" ht="67.650000000000006" x14ac:dyDescent="0.2">
      <c r="A100" s="143"/>
      <c r="B100" s="143"/>
      <c r="C100" s="169" t="s">
        <v>43</v>
      </c>
      <c r="D100" s="82" t="s">
        <v>855</v>
      </c>
      <c r="E100" s="143"/>
      <c r="F100" s="82" t="s">
        <v>43</v>
      </c>
      <c r="G100" s="144"/>
      <c r="H100" s="145"/>
      <c r="I100" s="145"/>
      <c r="J100" s="145"/>
      <c r="K100" s="146"/>
      <c r="L100" s="147"/>
      <c r="M100" s="146"/>
      <c r="N100" s="145"/>
      <c r="O100" s="145"/>
      <c r="P100" s="149">
        <v>0</v>
      </c>
      <c r="Q100" s="150" t="s">
        <v>777</v>
      </c>
      <c r="R100" s="150">
        <v>0</v>
      </c>
      <c r="S100" s="150"/>
      <c r="T100" s="148">
        <v>-2</v>
      </c>
      <c r="U100" s="148">
        <v>0</v>
      </c>
      <c r="V100" s="149">
        <v>0</v>
      </c>
      <c r="W100" s="150" t="s">
        <v>778</v>
      </c>
      <c r="X100" s="150">
        <v>0</v>
      </c>
      <c r="Y100" s="145"/>
      <c r="Z100" s="145"/>
      <c r="AA100" s="43" t="s">
        <v>686</v>
      </c>
      <c r="AB100" s="47" t="s">
        <v>572</v>
      </c>
      <c r="AC100" s="47" t="s">
        <v>23</v>
      </c>
      <c r="AD100" s="47" t="s">
        <v>573</v>
      </c>
      <c r="AE100" s="25" t="s">
        <v>7</v>
      </c>
      <c r="AF100" s="38">
        <v>0</v>
      </c>
      <c r="AG100" s="25">
        <v>0</v>
      </c>
      <c r="AH100" s="25">
        <v>0</v>
      </c>
      <c r="AI100" s="25">
        <v>0</v>
      </c>
      <c r="AJ100" s="25">
        <v>0</v>
      </c>
      <c r="AK100" s="25" t="s">
        <v>6</v>
      </c>
      <c r="AL100" s="47" t="s">
        <v>20</v>
      </c>
      <c r="AM100" s="47" t="s">
        <v>6</v>
      </c>
      <c r="AN100" s="47" t="s">
        <v>6</v>
      </c>
      <c r="AO100" s="47" t="s">
        <v>6</v>
      </c>
      <c r="AP100" s="47" t="s">
        <v>30</v>
      </c>
      <c r="AQ100" s="25" t="s">
        <v>117</v>
      </c>
      <c r="AR100" s="25" t="s">
        <v>101</v>
      </c>
      <c r="AS100" s="25" t="s">
        <v>103</v>
      </c>
      <c r="AT100" s="25" t="s">
        <v>105</v>
      </c>
      <c r="AU100" s="25" t="s">
        <v>113</v>
      </c>
      <c r="AV100" s="47" t="s">
        <v>108</v>
      </c>
      <c r="AW100" s="47" t="s">
        <v>110</v>
      </c>
      <c r="AX100" s="47" t="s">
        <v>112</v>
      </c>
      <c r="AY100" s="25">
        <v>15</v>
      </c>
      <c r="AZ100" s="25">
        <v>15</v>
      </c>
      <c r="BA100" s="25">
        <v>15</v>
      </c>
      <c r="BB100" s="25">
        <v>15</v>
      </c>
      <c r="BC100" s="25">
        <v>15</v>
      </c>
      <c r="BD100" s="25">
        <v>15</v>
      </c>
      <c r="BE100" s="25">
        <v>10</v>
      </c>
      <c r="BF100" s="38">
        <v>100</v>
      </c>
      <c r="BG100" s="38" t="s">
        <v>126</v>
      </c>
      <c r="BH100" s="26" t="s">
        <v>156</v>
      </c>
      <c r="BI100" s="38" t="s">
        <v>126</v>
      </c>
      <c r="BJ100" s="38" t="s">
        <v>126</v>
      </c>
      <c r="BK100" s="38">
        <v>100</v>
      </c>
      <c r="BL100" s="138"/>
      <c r="BM100" s="139"/>
      <c r="BN100" s="29" t="s">
        <v>165</v>
      </c>
      <c r="BO100" s="29" t="s">
        <v>165</v>
      </c>
      <c r="BP100" s="35">
        <v>2</v>
      </c>
      <c r="BQ100" s="137"/>
      <c r="BR100" s="35">
        <v>2</v>
      </c>
      <c r="BS100" s="137"/>
      <c r="BT100" s="30" t="s">
        <v>43</v>
      </c>
    </row>
    <row r="101" spans="1:72" s="27" customFormat="1" ht="167.95" customHeight="1" x14ac:dyDescent="0.2">
      <c r="A101" s="67">
        <v>22</v>
      </c>
      <c r="B101" s="67" t="s">
        <v>880</v>
      </c>
      <c r="C101" s="169" t="s">
        <v>44</v>
      </c>
      <c r="D101" s="82" t="s">
        <v>855</v>
      </c>
      <c r="E101" s="81" t="s">
        <v>894</v>
      </c>
      <c r="F101" s="82" t="s">
        <v>44</v>
      </c>
      <c r="G101" s="68" t="s">
        <v>38</v>
      </c>
      <c r="H101" s="62" t="s">
        <v>69</v>
      </c>
      <c r="I101" s="62" t="s">
        <v>77</v>
      </c>
      <c r="J101" s="62" t="s">
        <v>81</v>
      </c>
      <c r="K101" s="69" t="s">
        <v>363</v>
      </c>
      <c r="L101" s="70" t="s">
        <v>364</v>
      </c>
      <c r="M101" s="69" t="s">
        <v>365</v>
      </c>
      <c r="N101" s="62">
        <v>2</v>
      </c>
      <c r="O101" s="62">
        <v>4</v>
      </c>
      <c r="P101" s="65">
        <f t="shared" ref="P101:P102" si="0">+N101*O101</f>
        <v>8</v>
      </c>
      <c r="Q101" s="72" t="str">
        <f>(CONCATENATE(N101,O101))</f>
        <v>24</v>
      </c>
      <c r="R101" s="72" t="str">
        <f>IF(OR(Q101="11",Q101="12",Q101="21",Q101="22",Q101="31"),$R$9,IF(OR(Q101="41",Q101="32",Q101="23",Q101="13"),$R$8,IF(OR(Q101="51",Q101="52",Q101="42",Q101="43",Q101="33",Q101="24",Q101="14"),$R$7,IF(OR(Q101="53",Q101="54",Q101="44",Q101="34",Q101="55",Q101="45",Q101="35",Q101="25",Q101="15"),$R$6,0))))</f>
        <v>RIESGO ALTO</v>
      </c>
      <c r="S101" s="66" t="s">
        <v>90</v>
      </c>
      <c r="T101" s="64">
        <f>+IF(INT(N101-BQ101)&lt;=1,1,INT(N101-BQ101))</f>
        <v>1</v>
      </c>
      <c r="U101" s="64">
        <f>INT(O101-BS101)</f>
        <v>2</v>
      </c>
      <c r="V101" s="65">
        <f>+T101*U101</f>
        <v>2</v>
      </c>
      <c r="W101" s="72" t="str">
        <f>(CONCATENATE(T101,U101))</f>
        <v>12</v>
      </c>
      <c r="X101" s="72" t="str">
        <f>IF(OR(W101="11",W101="12",W101="21",W101="22",W101="31"),$R$9,IF(OR(W101="41",W101="32",W101="23",W101="13"),$R$8,IF(OR(W101="51",W101="52",W101="42",W101="43",W101="33",W101="24",W101="14"),$R$7,IF(OR(W101="53",W101="54",W101="44",W101="34",W101="55",W101="45",W101="35",W101="25",W101="15"),$R$6,0))))</f>
        <v>RIESGO BAJO</v>
      </c>
      <c r="Y101" s="62" t="s">
        <v>538</v>
      </c>
      <c r="Z101" s="62" t="s">
        <v>23</v>
      </c>
      <c r="AA101" s="69" t="s">
        <v>664</v>
      </c>
      <c r="AB101" s="71" t="s">
        <v>366</v>
      </c>
      <c r="AC101" s="71" t="s">
        <v>23</v>
      </c>
      <c r="AD101" s="71" t="s">
        <v>626</v>
      </c>
      <c r="AE101" s="25" t="s">
        <v>7</v>
      </c>
      <c r="AF101" s="63">
        <f t="shared" ref="AF101:AF106" si="1">+SUM(AG101:AJ101)</f>
        <v>4</v>
      </c>
      <c r="AG101" s="25">
        <v>1</v>
      </c>
      <c r="AH101" s="25">
        <v>1</v>
      </c>
      <c r="AI101" s="25">
        <v>1</v>
      </c>
      <c r="AJ101" s="25">
        <v>1</v>
      </c>
      <c r="AK101" s="25" t="s">
        <v>23</v>
      </c>
      <c r="AL101" s="71" t="s">
        <v>20</v>
      </c>
      <c r="AM101" s="71" t="s">
        <v>6</v>
      </c>
      <c r="AN101" s="71" t="s">
        <v>6</v>
      </c>
      <c r="AO101" s="71" t="s">
        <v>6</v>
      </c>
      <c r="AP101" s="71" t="s">
        <v>61</v>
      </c>
      <c r="AQ101" s="25" t="s">
        <v>117</v>
      </c>
      <c r="AR101" s="25" t="s">
        <v>101</v>
      </c>
      <c r="AS101" s="25" t="s">
        <v>103</v>
      </c>
      <c r="AT101" s="25" t="s">
        <v>105</v>
      </c>
      <c r="AU101" s="25" t="str">
        <f t="shared" ref="AU101:AU105" si="2">+IF(AL101="Preventivo","Prevenir",IF(AL101="Detectivo","Detectar","No es un control"))</f>
        <v>Prevenir</v>
      </c>
      <c r="AV101" s="71" t="s">
        <v>108</v>
      </c>
      <c r="AW101" s="71" t="s">
        <v>110</v>
      </c>
      <c r="AX101" s="71" t="s">
        <v>112</v>
      </c>
      <c r="AY101" s="25">
        <f t="shared" ref="AY101:AY105" si="3">+IF(AR101=$AR$6,$AR$10,$AR$11)</f>
        <v>15</v>
      </c>
      <c r="AZ101" s="25">
        <f t="shared" ref="AZ101:AZ105" si="4">+IF(AS101=$AS$6,$AS$10,$AS$11)</f>
        <v>15</v>
      </c>
      <c r="BA101" s="25">
        <f t="shared" ref="BA101:BA105" si="5">+IF(AT101=$AT$6,$AT$10,$AT$11)</f>
        <v>15</v>
      </c>
      <c r="BB101" s="25">
        <f t="shared" ref="BB101:BB105" si="6">IF(AU101=$AU$6,$AU$10,IF(AU101=$AU$7,$AU$11,0))</f>
        <v>15</v>
      </c>
      <c r="BC101" s="25">
        <f t="shared" ref="BC101:BC105" si="7">+IF(AV101=$AV$6,$AV$10,$AV$11)</f>
        <v>15</v>
      </c>
      <c r="BD101" s="25">
        <f t="shared" ref="BD101:BD105" si="8">+IF(AW101=$AW$6,$AW$10,$AW$11)</f>
        <v>15</v>
      </c>
      <c r="BE101" s="25">
        <f t="shared" ref="BE101:BE105" si="9">IF(AX101=$AX$6,$AX$10,IF(AX101=$AX$7,$AX$11,0))</f>
        <v>10</v>
      </c>
      <c r="BF101" s="63">
        <f t="shared" ref="BF101:BF105" si="10">SUM(AY101:BE101)</f>
        <v>100</v>
      </c>
      <c r="BG101" s="63" t="str">
        <f t="shared" ref="BG101:BG105" si="11">+IF(BF101&lt;=85,"Débil",IF(AND(BF101&gt;85,BF101&lt;96),"Moderado","Fuerte"))</f>
        <v>Fuerte</v>
      </c>
      <c r="BH101" s="26" t="s">
        <v>156</v>
      </c>
      <c r="BI101" s="63" t="str">
        <f t="shared" ref="BI101:BI105" si="12">+IF(BH101=$BH$6,"Fuerte",IF(BH101=$BH$7,"Moderado","Débil"))</f>
        <v>Fuerte</v>
      </c>
      <c r="BJ101" s="63" t="str">
        <f t="shared" ref="BJ101:BJ105" si="13">+IF(AND(BG101="Fuerte",BI101="Fuerte"),"Fuerte",IF(BG101="Débil","Débil",IF(BI101="Débil","Débil","Moderado")))</f>
        <v>Fuerte</v>
      </c>
      <c r="BK101" s="63">
        <f t="shared" ref="BK101:BK105" si="14">+IF(BJ101=$BG$6,100,IF(BJ101=$BG$7,50,0))</f>
        <v>100</v>
      </c>
      <c r="BL101" s="50">
        <f>+AVERAGE(BK101:BK101)</f>
        <v>100</v>
      </c>
      <c r="BM101" s="63" t="str">
        <f t="shared" ref="BM101:BM104" si="15">IF(BL101&lt;50,"Débil",IF(BL101=100,"Fuerte","Moderado"))</f>
        <v>Fuerte</v>
      </c>
      <c r="BN101" s="29" t="s">
        <v>165</v>
      </c>
      <c r="BO101" s="29" t="s">
        <v>165</v>
      </c>
      <c r="BP101" s="65">
        <f>IF(G101=$G$7,0,IF(AND(BM101="Fuerte",BN101="Directamente"),2,IF(AND(BM101="Moderado",BN101="Directamente"),1,0)))</f>
        <v>2</v>
      </c>
      <c r="BQ101" s="61">
        <f>+AVERAGE(BP101:BP101)</f>
        <v>2</v>
      </c>
      <c r="BR101" s="65">
        <f>IF(D101=$G$7,0,IF(AND(BM101="Fuerte",BN101="Indirectamente"),1,IF(AND(BM101="Fuerte",BN101="Directamente"),2,IF(AND(BM101="Moderado",BN101="Directamente"),1,0))))</f>
        <v>2</v>
      </c>
      <c r="BS101" s="61">
        <f>+AVERAGE(BR101:BR101)</f>
        <v>2</v>
      </c>
      <c r="BT101" s="30" t="s">
        <v>44</v>
      </c>
    </row>
    <row r="102" spans="1:72" s="27" customFormat="1" ht="134.30000000000001" customHeight="1" x14ac:dyDescent="0.2">
      <c r="A102" s="143">
        <v>23</v>
      </c>
      <c r="B102" s="143" t="s">
        <v>881</v>
      </c>
      <c r="C102" s="169" t="s">
        <v>44</v>
      </c>
      <c r="D102" s="82" t="s">
        <v>855</v>
      </c>
      <c r="E102" s="143" t="s">
        <v>895</v>
      </c>
      <c r="F102" s="82" t="s">
        <v>44</v>
      </c>
      <c r="G102" s="144" t="s">
        <v>38</v>
      </c>
      <c r="H102" s="145" t="s">
        <v>69</v>
      </c>
      <c r="I102" s="145" t="s">
        <v>77</v>
      </c>
      <c r="J102" s="145" t="s">
        <v>82</v>
      </c>
      <c r="K102" s="146" t="s">
        <v>367</v>
      </c>
      <c r="L102" s="147" t="s">
        <v>368</v>
      </c>
      <c r="M102" s="146" t="s">
        <v>365</v>
      </c>
      <c r="N102" s="145">
        <v>2</v>
      </c>
      <c r="O102" s="145">
        <v>4</v>
      </c>
      <c r="P102" s="149">
        <f t="shared" si="0"/>
        <v>8</v>
      </c>
      <c r="Q102" s="160" t="str">
        <f>(CONCATENATE(N102,O102))</f>
        <v>24</v>
      </c>
      <c r="R102" s="160" t="str">
        <f>IF(OR(Q102="11",Q102="12",Q102="21",Q102="22",Q102="31"),$R$9,IF(OR(Q102="41",Q102="32",Q102="23",Q102="13"),$R$8,IF(OR(Q102="51",Q102="52",Q102="42",Q102="43",Q102="33",Q102="24",Q102="14"),$R$7,IF(OR(Q102="53",Q102="54",Q102="44",Q102="34",Q102="55",Q102="45",Q102="35",Q102="25",Q102="15"),$R$6,0))))</f>
        <v>RIESGO ALTO</v>
      </c>
      <c r="S102" s="150" t="s">
        <v>90</v>
      </c>
      <c r="T102" s="151">
        <f>+IF(INT(N102-BQ102)&lt;=1,1,INT(N102-BQ102))</f>
        <v>1</v>
      </c>
      <c r="U102" s="151">
        <f>INT(O102-BS102)</f>
        <v>2</v>
      </c>
      <c r="V102" s="149">
        <f>+T102*U102</f>
        <v>2</v>
      </c>
      <c r="W102" s="160" t="str">
        <f>(CONCATENATE(T102,U102))</f>
        <v>12</v>
      </c>
      <c r="X102" s="160" t="str">
        <f>IF(OR(W102="11",W102="12",W102="21",W102="22",W102="31"),$R$9,IF(OR(W102="41",W102="32",W102="23",W102="13"),$R$8,IF(OR(W102="51",W102="52",W102="42",W102="43",W102="33",W102="24",W102="14"),$R$7,IF(OR(W102="53",W102="54",W102="44",W102="34",W102="55",W102="45",W102="35",W102="25",W102="15"),$R$6,0))))</f>
        <v>RIESGO BAJO</v>
      </c>
      <c r="Y102" s="145" t="s">
        <v>538</v>
      </c>
      <c r="Z102" s="145" t="s">
        <v>23</v>
      </c>
      <c r="AA102" s="69" t="s">
        <v>663</v>
      </c>
      <c r="AB102" s="71" t="s">
        <v>624</v>
      </c>
      <c r="AC102" s="71" t="s">
        <v>23</v>
      </c>
      <c r="AD102" s="71" t="s">
        <v>625</v>
      </c>
      <c r="AE102" s="25" t="s">
        <v>7</v>
      </c>
      <c r="AF102" s="63">
        <f t="shared" si="1"/>
        <v>6</v>
      </c>
      <c r="AG102" s="25">
        <v>1</v>
      </c>
      <c r="AH102" s="25">
        <v>2</v>
      </c>
      <c r="AI102" s="25">
        <v>1</v>
      </c>
      <c r="AJ102" s="25">
        <v>2</v>
      </c>
      <c r="AK102" s="25" t="s">
        <v>23</v>
      </c>
      <c r="AL102" s="71" t="s">
        <v>20</v>
      </c>
      <c r="AM102" s="71" t="s">
        <v>6</v>
      </c>
      <c r="AN102" s="71" t="s">
        <v>6</v>
      </c>
      <c r="AO102" s="71" t="s">
        <v>6</v>
      </c>
      <c r="AP102" s="71" t="s">
        <v>27</v>
      </c>
      <c r="AQ102" s="25" t="s">
        <v>117</v>
      </c>
      <c r="AR102" s="25" t="s">
        <v>101</v>
      </c>
      <c r="AS102" s="25" t="s">
        <v>103</v>
      </c>
      <c r="AT102" s="25" t="s">
        <v>105</v>
      </c>
      <c r="AU102" s="25" t="str">
        <f>+IF(AL102="Preventivo","Prevenir",IF(AL102="Detectivo","Detectar","No es un control"))</f>
        <v>Prevenir</v>
      </c>
      <c r="AV102" s="71" t="s">
        <v>108</v>
      </c>
      <c r="AW102" s="71" t="s">
        <v>110</v>
      </c>
      <c r="AX102" s="71" t="s">
        <v>112</v>
      </c>
      <c r="AY102" s="25">
        <f t="shared" si="3"/>
        <v>15</v>
      </c>
      <c r="AZ102" s="25">
        <f t="shared" si="4"/>
        <v>15</v>
      </c>
      <c r="BA102" s="25">
        <f t="shared" si="5"/>
        <v>15</v>
      </c>
      <c r="BB102" s="25">
        <f t="shared" si="6"/>
        <v>15</v>
      </c>
      <c r="BC102" s="25">
        <f t="shared" si="7"/>
        <v>15</v>
      </c>
      <c r="BD102" s="25">
        <f t="shared" si="8"/>
        <v>15</v>
      </c>
      <c r="BE102" s="25">
        <f t="shared" si="9"/>
        <v>10</v>
      </c>
      <c r="BF102" s="63">
        <f t="shared" si="10"/>
        <v>100</v>
      </c>
      <c r="BG102" s="63" t="str">
        <f t="shared" si="11"/>
        <v>Fuerte</v>
      </c>
      <c r="BH102" s="26" t="s">
        <v>156</v>
      </c>
      <c r="BI102" s="63" t="str">
        <f t="shared" si="12"/>
        <v>Fuerte</v>
      </c>
      <c r="BJ102" s="63" t="str">
        <f t="shared" si="13"/>
        <v>Fuerte</v>
      </c>
      <c r="BK102" s="63">
        <f t="shared" si="14"/>
        <v>100</v>
      </c>
      <c r="BL102" s="161">
        <f>+AVERAGE(BK102:BK103)</f>
        <v>100</v>
      </c>
      <c r="BM102" s="139" t="str">
        <f t="shared" si="15"/>
        <v>Fuerte</v>
      </c>
      <c r="BN102" s="29" t="s">
        <v>165</v>
      </c>
      <c r="BO102" s="29" t="s">
        <v>165</v>
      </c>
      <c r="BP102" s="65">
        <f>IF(G102=$G$7,0,IF(AND(BM102="Fuerte",BN102="Directamente"),2,IF(AND(BM102="Moderado",BN102="Directamente"),1,0)))</f>
        <v>2</v>
      </c>
      <c r="BQ102" s="137">
        <f>+AVERAGE(BP102:BP103)</f>
        <v>2</v>
      </c>
      <c r="BR102" s="65">
        <f>IF(D102=$G$7,0,IF(AND(BM102="Fuerte",BN102="Indirectamente"),1,IF(AND(BM102="Fuerte",BN102="Directamente"),2,IF(AND(BM102="Moderado",BN102="Directamente"),1,0))))</f>
        <v>2</v>
      </c>
      <c r="BS102" s="137">
        <f>+AVERAGE(BR102:BR103)</f>
        <v>2</v>
      </c>
      <c r="BT102" s="30" t="s">
        <v>44</v>
      </c>
    </row>
    <row r="103" spans="1:72" s="27" customFormat="1" ht="121.5" customHeight="1" x14ac:dyDescent="0.2">
      <c r="A103" s="143"/>
      <c r="B103" s="143"/>
      <c r="C103" s="169" t="s">
        <v>44</v>
      </c>
      <c r="D103" s="82" t="s">
        <v>855</v>
      </c>
      <c r="E103" s="143"/>
      <c r="F103" s="82" t="s">
        <v>44</v>
      </c>
      <c r="G103" s="144"/>
      <c r="H103" s="145"/>
      <c r="I103" s="145"/>
      <c r="J103" s="145"/>
      <c r="K103" s="146"/>
      <c r="L103" s="147"/>
      <c r="M103" s="146"/>
      <c r="N103" s="145"/>
      <c r="O103" s="145"/>
      <c r="P103" s="149"/>
      <c r="Q103" s="160"/>
      <c r="R103" s="160"/>
      <c r="S103" s="150"/>
      <c r="T103" s="148">
        <f>+N103-BP103</f>
        <v>-2</v>
      </c>
      <c r="U103" s="148">
        <f>+O103-BS103</f>
        <v>0</v>
      </c>
      <c r="V103" s="149"/>
      <c r="W103" s="160"/>
      <c r="X103" s="160"/>
      <c r="Y103" s="145"/>
      <c r="Z103" s="145"/>
      <c r="AA103" s="69" t="s">
        <v>665</v>
      </c>
      <c r="AB103" s="71" t="s">
        <v>627</v>
      </c>
      <c r="AC103" s="71" t="s">
        <v>23</v>
      </c>
      <c r="AD103" s="71" t="s">
        <v>628</v>
      </c>
      <c r="AE103" s="25" t="s">
        <v>7</v>
      </c>
      <c r="AF103" s="63">
        <f t="shared" si="1"/>
        <v>12</v>
      </c>
      <c r="AG103" s="25">
        <v>3</v>
      </c>
      <c r="AH103" s="25">
        <v>3</v>
      </c>
      <c r="AI103" s="25">
        <v>3</v>
      </c>
      <c r="AJ103" s="25">
        <v>3</v>
      </c>
      <c r="AK103" s="25" t="s">
        <v>23</v>
      </c>
      <c r="AL103" s="71" t="s">
        <v>20</v>
      </c>
      <c r="AM103" s="71" t="s">
        <v>6</v>
      </c>
      <c r="AN103" s="71" t="s">
        <v>6</v>
      </c>
      <c r="AO103" s="71" t="s">
        <v>6</v>
      </c>
      <c r="AP103" s="71" t="s">
        <v>30</v>
      </c>
      <c r="AQ103" s="25" t="s">
        <v>117</v>
      </c>
      <c r="AR103" s="25" t="s">
        <v>101</v>
      </c>
      <c r="AS103" s="25" t="s">
        <v>103</v>
      </c>
      <c r="AT103" s="25" t="s">
        <v>105</v>
      </c>
      <c r="AU103" s="25" t="str">
        <f t="shared" si="2"/>
        <v>Prevenir</v>
      </c>
      <c r="AV103" s="71" t="s">
        <v>108</v>
      </c>
      <c r="AW103" s="71" t="s">
        <v>110</v>
      </c>
      <c r="AX103" s="71" t="s">
        <v>112</v>
      </c>
      <c r="AY103" s="25">
        <f t="shared" si="3"/>
        <v>15</v>
      </c>
      <c r="AZ103" s="25">
        <f t="shared" si="4"/>
        <v>15</v>
      </c>
      <c r="BA103" s="25">
        <f t="shared" si="5"/>
        <v>15</v>
      </c>
      <c r="BB103" s="25">
        <f t="shared" si="6"/>
        <v>15</v>
      </c>
      <c r="BC103" s="25">
        <f t="shared" si="7"/>
        <v>15</v>
      </c>
      <c r="BD103" s="25">
        <f t="shared" si="8"/>
        <v>15</v>
      </c>
      <c r="BE103" s="25">
        <f t="shared" si="9"/>
        <v>10</v>
      </c>
      <c r="BF103" s="63">
        <f t="shared" si="10"/>
        <v>100</v>
      </c>
      <c r="BG103" s="63" t="str">
        <f t="shared" si="11"/>
        <v>Fuerte</v>
      </c>
      <c r="BH103" s="26" t="s">
        <v>156</v>
      </c>
      <c r="BI103" s="63" t="str">
        <f t="shared" si="12"/>
        <v>Fuerte</v>
      </c>
      <c r="BJ103" s="63" t="str">
        <f t="shared" si="13"/>
        <v>Fuerte</v>
      </c>
      <c r="BK103" s="63">
        <f t="shared" si="14"/>
        <v>100</v>
      </c>
      <c r="BL103" s="162"/>
      <c r="BM103" s="139"/>
      <c r="BN103" s="29" t="s">
        <v>165</v>
      </c>
      <c r="BO103" s="29" t="s">
        <v>165</v>
      </c>
      <c r="BP103" s="65">
        <f>IF(G103=$G$7,0,IF(AND(BM102="Fuerte",BN103="Directamente"),2,IF(AND(BM102="Moderado",BN103="Directamente"),1,0)))</f>
        <v>2</v>
      </c>
      <c r="BQ103" s="137"/>
      <c r="BR103" s="65">
        <f>IF(D103=$G$7,0,IF(AND(BM102="Fuerte",BN103="Indirectamente"),1,IF(AND(BM102="Fuerte",BN103="Directamente"),2,IF(AND(BM102="Moderado",BN103="Directamente"),1,0))))</f>
        <v>2</v>
      </c>
      <c r="BS103" s="137"/>
      <c r="BT103" s="30" t="s">
        <v>44</v>
      </c>
    </row>
    <row r="104" spans="1:72" s="27" customFormat="1" ht="128.19999999999999" customHeight="1" x14ac:dyDescent="0.2">
      <c r="A104" s="143">
        <v>24</v>
      </c>
      <c r="B104" s="143" t="s">
        <v>882</v>
      </c>
      <c r="C104" s="169" t="s">
        <v>44</v>
      </c>
      <c r="D104" s="82" t="s">
        <v>855</v>
      </c>
      <c r="E104" s="143" t="s">
        <v>896</v>
      </c>
      <c r="F104" s="82" t="s">
        <v>44</v>
      </c>
      <c r="G104" s="144" t="s">
        <v>38</v>
      </c>
      <c r="H104" s="145" t="s">
        <v>69</v>
      </c>
      <c r="I104" s="145" t="s">
        <v>77</v>
      </c>
      <c r="J104" s="145" t="s">
        <v>71</v>
      </c>
      <c r="K104" s="146" t="s">
        <v>369</v>
      </c>
      <c r="L104" s="147" t="s">
        <v>370</v>
      </c>
      <c r="M104" s="146" t="s">
        <v>371</v>
      </c>
      <c r="N104" s="145">
        <v>2</v>
      </c>
      <c r="O104" s="145">
        <v>4</v>
      </c>
      <c r="P104" s="149">
        <f>+N104*O104</f>
        <v>8</v>
      </c>
      <c r="Q104" s="160" t="str">
        <f>(CONCATENATE(N104,O104))</f>
        <v>24</v>
      </c>
      <c r="R104" s="160" t="str">
        <f>IF(OR(Q104="11",Q104="12",Q104="21",Q104="22",Q104="31"),$R$9,IF(OR(Q104="41",Q104="32",Q104="23",Q104="13"),$R$8,IF(OR(Q104="51",Q104="52",Q104="42",Q104="43",Q104="33",Q104="24",Q104="14"),$R$7,IF(OR(Q104="53",Q104="54",Q104="44",Q104="34",Q104="55",Q104="45",Q104="35",Q104="25",Q104="15"),$R$6,0))))</f>
        <v>RIESGO ALTO</v>
      </c>
      <c r="S104" s="150" t="s">
        <v>90</v>
      </c>
      <c r="T104" s="151">
        <f>+IF(INT(N104-BQ104)&lt;=1,1,INT(N104-BQ104))</f>
        <v>1</v>
      </c>
      <c r="U104" s="151">
        <f>INT(O104-BS104)</f>
        <v>2</v>
      </c>
      <c r="V104" s="149">
        <f>+T104*U104</f>
        <v>2</v>
      </c>
      <c r="W104" s="160" t="str">
        <f>(CONCATENATE(T104,U104))</f>
        <v>12</v>
      </c>
      <c r="X104" s="160" t="str">
        <f>IF(OR(W104="11",W104="12",W104="21",W104="22",W104="31"),$R$9,IF(OR(W104="41",W104="32",W104="23",W104="13"),$R$8,IF(OR(W104="51",W104="52",W104="42",W104="43",W104="33",W104="24",W104="14"),$R$7,IF(OR(W104="53",W104="54",W104="44",W104="34",W104="55",W104="45",W104="35",W104="25",W104="15"),$R$6,0))))</f>
        <v>RIESGO BAJO</v>
      </c>
      <c r="Y104" s="145" t="s">
        <v>538</v>
      </c>
      <c r="Z104" s="145" t="s">
        <v>23</v>
      </c>
      <c r="AA104" s="69" t="s">
        <v>666</v>
      </c>
      <c r="AB104" s="71" t="s">
        <v>629</v>
      </c>
      <c r="AC104" s="71" t="s">
        <v>23</v>
      </c>
      <c r="AD104" s="71" t="s">
        <v>630</v>
      </c>
      <c r="AE104" s="25" t="s">
        <v>7</v>
      </c>
      <c r="AF104" s="63">
        <f t="shared" si="1"/>
        <v>0</v>
      </c>
      <c r="AG104" s="25">
        <v>0</v>
      </c>
      <c r="AH104" s="25">
        <v>0</v>
      </c>
      <c r="AI104" s="25">
        <v>0</v>
      </c>
      <c r="AJ104" s="25">
        <v>0</v>
      </c>
      <c r="AK104" s="25" t="s">
        <v>6</v>
      </c>
      <c r="AL104" s="71" t="s">
        <v>20</v>
      </c>
      <c r="AM104" s="71" t="s">
        <v>6</v>
      </c>
      <c r="AN104" s="71" t="s">
        <v>6</v>
      </c>
      <c r="AO104" s="71" t="s">
        <v>6</v>
      </c>
      <c r="AP104" s="71" t="s">
        <v>29</v>
      </c>
      <c r="AQ104" s="25" t="s">
        <v>117</v>
      </c>
      <c r="AR104" s="25" t="s">
        <v>101</v>
      </c>
      <c r="AS104" s="25" t="s">
        <v>103</v>
      </c>
      <c r="AT104" s="25" t="s">
        <v>105</v>
      </c>
      <c r="AU104" s="25" t="str">
        <f t="shared" si="2"/>
        <v>Prevenir</v>
      </c>
      <c r="AV104" s="71" t="s">
        <v>108</v>
      </c>
      <c r="AW104" s="71" t="s">
        <v>110</v>
      </c>
      <c r="AX104" s="71" t="s">
        <v>112</v>
      </c>
      <c r="AY104" s="25">
        <f t="shared" si="3"/>
        <v>15</v>
      </c>
      <c r="AZ104" s="25">
        <f t="shared" si="4"/>
        <v>15</v>
      </c>
      <c r="BA104" s="25">
        <f t="shared" si="5"/>
        <v>15</v>
      </c>
      <c r="BB104" s="25">
        <f t="shared" si="6"/>
        <v>15</v>
      </c>
      <c r="BC104" s="25">
        <f t="shared" si="7"/>
        <v>15</v>
      </c>
      <c r="BD104" s="25">
        <f t="shared" si="8"/>
        <v>15</v>
      </c>
      <c r="BE104" s="25">
        <f t="shared" si="9"/>
        <v>10</v>
      </c>
      <c r="BF104" s="63">
        <f t="shared" si="10"/>
        <v>100</v>
      </c>
      <c r="BG104" s="63" t="str">
        <f t="shared" si="11"/>
        <v>Fuerte</v>
      </c>
      <c r="BH104" s="26" t="s">
        <v>156</v>
      </c>
      <c r="BI104" s="63" t="str">
        <f t="shared" si="12"/>
        <v>Fuerte</v>
      </c>
      <c r="BJ104" s="63" t="str">
        <f t="shared" si="13"/>
        <v>Fuerte</v>
      </c>
      <c r="BK104" s="63">
        <f t="shared" si="14"/>
        <v>100</v>
      </c>
      <c r="BL104" s="161">
        <f>+AVERAGE(BK104:BK105)</f>
        <v>100</v>
      </c>
      <c r="BM104" s="139" t="str">
        <f t="shared" si="15"/>
        <v>Fuerte</v>
      </c>
      <c r="BN104" s="29" t="s">
        <v>165</v>
      </c>
      <c r="BO104" s="29" t="s">
        <v>165</v>
      </c>
      <c r="BP104" s="65">
        <f>IF(G104=$G$7,0,IF(AND(BM104="Fuerte",BN104="Directamente"),2,IF(AND(BM104="Moderado",BN104="Directamente"),1,0)))</f>
        <v>2</v>
      </c>
      <c r="BQ104" s="137">
        <f>+AVERAGE(BP104:BP105)</f>
        <v>2</v>
      </c>
      <c r="BR104" s="65">
        <f>IF(D104=$G$7,0,IF(AND(BM104="Fuerte",BN104="Indirectamente"),1,IF(AND(BM104="Fuerte",BN104="Directamente"),2,IF(AND(BM104="Moderado",BN104="Directamente"),1,0))))</f>
        <v>2</v>
      </c>
      <c r="BS104" s="137">
        <f>+AVERAGE(BR104:BR105)</f>
        <v>2</v>
      </c>
      <c r="BT104" s="30" t="s">
        <v>44</v>
      </c>
    </row>
    <row r="105" spans="1:72" s="27" customFormat="1" ht="113.35" customHeight="1" x14ac:dyDescent="0.2">
      <c r="A105" s="143"/>
      <c r="B105" s="143"/>
      <c r="C105" s="169" t="s">
        <v>44</v>
      </c>
      <c r="D105" s="82" t="s">
        <v>855</v>
      </c>
      <c r="E105" s="143"/>
      <c r="F105" s="82" t="s">
        <v>44</v>
      </c>
      <c r="G105" s="144"/>
      <c r="H105" s="145"/>
      <c r="I105" s="145"/>
      <c r="J105" s="145"/>
      <c r="K105" s="146"/>
      <c r="L105" s="147"/>
      <c r="M105" s="146"/>
      <c r="N105" s="145"/>
      <c r="O105" s="145"/>
      <c r="P105" s="149"/>
      <c r="Q105" s="160"/>
      <c r="R105" s="160">
        <f>IF(OR(Q105="11",Q105="12",Q105="21",Q105="22",Q105="31"),$R$9,IF(OR(Q105="41",Q105="32",Q105="23",Q105="13"),$R$8,IF(OR(Q105="51",Q105="52",Q105="42",Q105="43",Q105="33",Q105="24",Q105="14"),$R$7,IF(OR(Q105="53",Q105="54",Q105="44",Q105="34",Q105="55",Q105="45",Q105="35",Q105="25",Q105="15"),$R$6,0))))</f>
        <v>0</v>
      </c>
      <c r="S105" s="150"/>
      <c r="T105" s="148">
        <f>+N105-BP105</f>
        <v>-2</v>
      </c>
      <c r="U105" s="148">
        <f>+O105-BS105</f>
        <v>0</v>
      </c>
      <c r="V105" s="149"/>
      <c r="W105" s="160"/>
      <c r="X105" s="160">
        <f>IF(OR(W105="11",W105="12",W105="21",W105="22",W105="31"),$R$9,IF(OR(W105="41",W105="32",W105="23",W105="13"),$R$8,IF(OR(W105="51",W105="52",W105="42",W105="43",W105="33",W105="24",W105="14"),$R$7,IF(OR(W105="53",W105="54",W105="44",W105="34",W105="55",W105="45",W105="35",W105="25",W105="15"),$R$6,0))))</f>
        <v>0</v>
      </c>
      <c r="Y105" s="145"/>
      <c r="Z105" s="145"/>
      <c r="AA105" s="69" t="s">
        <v>667</v>
      </c>
      <c r="AB105" s="71" t="s">
        <v>372</v>
      </c>
      <c r="AC105" s="71" t="s">
        <v>23</v>
      </c>
      <c r="AD105" s="71" t="s">
        <v>631</v>
      </c>
      <c r="AE105" s="25" t="s">
        <v>7</v>
      </c>
      <c r="AF105" s="63">
        <f t="shared" si="1"/>
        <v>6</v>
      </c>
      <c r="AG105" s="25">
        <v>1</v>
      </c>
      <c r="AH105" s="25">
        <v>2</v>
      </c>
      <c r="AI105" s="25">
        <v>1</v>
      </c>
      <c r="AJ105" s="25">
        <v>2</v>
      </c>
      <c r="AK105" s="25" t="s">
        <v>23</v>
      </c>
      <c r="AL105" s="71" t="s">
        <v>20</v>
      </c>
      <c r="AM105" s="71" t="s">
        <v>6</v>
      </c>
      <c r="AN105" s="71" t="s">
        <v>6</v>
      </c>
      <c r="AO105" s="71" t="s">
        <v>6</v>
      </c>
      <c r="AP105" s="71" t="s">
        <v>29</v>
      </c>
      <c r="AQ105" s="25" t="s">
        <v>117</v>
      </c>
      <c r="AR105" s="25" t="s">
        <v>101</v>
      </c>
      <c r="AS105" s="25" t="s">
        <v>103</v>
      </c>
      <c r="AT105" s="25" t="s">
        <v>105</v>
      </c>
      <c r="AU105" s="25" t="str">
        <f t="shared" si="2"/>
        <v>Prevenir</v>
      </c>
      <c r="AV105" s="71" t="s">
        <v>108</v>
      </c>
      <c r="AW105" s="71" t="s">
        <v>110</v>
      </c>
      <c r="AX105" s="71" t="s">
        <v>112</v>
      </c>
      <c r="AY105" s="25">
        <f t="shared" si="3"/>
        <v>15</v>
      </c>
      <c r="AZ105" s="25">
        <f t="shared" si="4"/>
        <v>15</v>
      </c>
      <c r="BA105" s="25">
        <f t="shared" si="5"/>
        <v>15</v>
      </c>
      <c r="BB105" s="25">
        <f t="shared" si="6"/>
        <v>15</v>
      </c>
      <c r="BC105" s="25">
        <f t="shared" si="7"/>
        <v>15</v>
      </c>
      <c r="BD105" s="25">
        <f t="shared" si="8"/>
        <v>15</v>
      </c>
      <c r="BE105" s="25">
        <f t="shared" si="9"/>
        <v>10</v>
      </c>
      <c r="BF105" s="63">
        <f t="shared" si="10"/>
        <v>100</v>
      </c>
      <c r="BG105" s="63" t="str">
        <f t="shared" si="11"/>
        <v>Fuerte</v>
      </c>
      <c r="BH105" s="26" t="s">
        <v>156</v>
      </c>
      <c r="BI105" s="63" t="str">
        <f t="shared" si="12"/>
        <v>Fuerte</v>
      </c>
      <c r="BJ105" s="63" t="str">
        <f t="shared" si="13"/>
        <v>Fuerte</v>
      </c>
      <c r="BK105" s="63">
        <f t="shared" si="14"/>
        <v>100</v>
      </c>
      <c r="BL105" s="162"/>
      <c r="BM105" s="139"/>
      <c r="BN105" s="29" t="s">
        <v>165</v>
      </c>
      <c r="BO105" s="29" t="s">
        <v>165</v>
      </c>
      <c r="BP105" s="65">
        <f>IF(G105=$G$7,0,IF(AND(BM104="Fuerte",BN105="Directamente"),2,IF(AND(BM104="Moderado",BN105="Directamente"),1,0)))</f>
        <v>2</v>
      </c>
      <c r="BQ105" s="137"/>
      <c r="BR105" s="65">
        <f>IF(D105=$G$7,0,IF(AND(BM104="Fuerte",BN105="Indirectamente"),1,IF(AND(BM104="Fuerte",BN105="Directamente"),2,IF(AND(BM104="Moderado",BN105="Directamente"),1,0))))</f>
        <v>2</v>
      </c>
      <c r="BS105" s="137"/>
      <c r="BT105" s="30" t="s">
        <v>44</v>
      </c>
    </row>
    <row r="106" spans="1:72" s="27" customFormat="1" ht="134.30000000000001" customHeight="1" x14ac:dyDescent="0.2">
      <c r="A106" s="143">
        <v>25</v>
      </c>
      <c r="B106" s="143" t="s">
        <v>883</v>
      </c>
      <c r="C106" s="169" t="s">
        <v>44</v>
      </c>
      <c r="D106" s="82" t="s">
        <v>855</v>
      </c>
      <c r="E106" s="143" t="s">
        <v>897</v>
      </c>
      <c r="F106" s="82" t="s">
        <v>44</v>
      </c>
      <c r="G106" s="144" t="s">
        <v>34</v>
      </c>
      <c r="H106" s="145" t="s">
        <v>66</v>
      </c>
      <c r="I106" s="145" t="s">
        <v>76</v>
      </c>
      <c r="J106" s="145" t="s">
        <v>72</v>
      </c>
      <c r="K106" s="146" t="s">
        <v>796</v>
      </c>
      <c r="L106" s="147" t="s">
        <v>798</v>
      </c>
      <c r="M106" s="146" t="s">
        <v>797</v>
      </c>
      <c r="N106" s="145">
        <v>1</v>
      </c>
      <c r="O106" s="145">
        <v>3</v>
      </c>
      <c r="P106" s="149">
        <f>+N106*O106</f>
        <v>3</v>
      </c>
      <c r="Q106" s="160" t="str">
        <f>(CONCATENATE(N106,O106))</f>
        <v>13</v>
      </c>
      <c r="R106" s="160" t="str">
        <f>IF(OR(Q106="11",Q106="12",Q106="21",Q106="22",Q106="31"),$R$9,IF(OR(Q106="41",Q106="32",Q106="23",Q106="13"),$R$8,IF(OR(Q106="51",Q106="52",Q106="42",Q106="43",Q106="33",Q106="24",Q106="14"),$R$7,IF(OR(Q106="53",Q106="54",Q106="44",Q106="34",Q106="55",Q106="45",Q106="35",Q106="25",Q106="15"),$R$6,0))))</f>
        <v>RIESGO MODERADO</v>
      </c>
      <c r="S106" s="150" t="s">
        <v>90</v>
      </c>
      <c r="T106" s="151">
        <f>+IF(INT(N106-BQ106)&lt;=1,1,INT(N106-BQ106))</f>
        <v>1</v>
      </c>
      <c r="U106" s="151">
        <f>INT(O106-BS106)</f>
        <v>2</v>
      </c>
      <c r="V106" s="149">
        <f>+T106*U106</f>
        <v>2</v>
      </c>
      <c r="W106" s="160" t="str">
        <f>(CONCATENATE(T106,U106))</f>
        <v>12</v>
      </c>
      <c r="X106" s="160" t="str">
        <f>IF(OR(W106="11",W106="12",W106="21",W106="22",W106="31"),$R$9,IF(OR(W106="41",W106="32",W106="23",W106="13"),$R$8,IF(OR(W106="51",W106="52",W106="42",W106="43",W106="33",W106="24",W106="14"),$R$7,IF(OR(W106="53",W106="54",W106="44",W106="34",W106="55",W106="45",W106="35",W106="25",W106="15"),$R$6,0))))</f>
        <v>RIESGO BAJO</v>
      </c>
      <c r="Y106" s="145" t="s">
        <v>538</v>
      </c>
      <c r="Z106" s="145" t="s">
        <v>23</v>
      </c>
      <c r="AA106" s="73" t="s">
        <v>663</v>
      </c>
      <c r="AB106" s="74" t="s">
        <v>624</v>
      </c>
      <c r="AC106" s="74" t="s">
        <v>23</v>
      </c>
      <c r="AD106" s="74" t="s">
        <v>625</v>
      </c>
      <c r="AE106" s="75" t="s">
        <v>7</v>
      </c>
      <c r="AF106" s="76">
        <f t="shared" si="1"/>
        <v>6</v>
      </c>
      <c r="AG106" s="75">
        <v>1</v>
      </c>
      <c r="AH106" s="75">
        <v>2</v>
      </c>
      <c r="AI106" s="75">
        <v>1</v>
      </c>
      <c r="AJ106" s="75">
        <v>2</v>
      </c>
      <c r="AK106" s="75" t="s">
        <v>23</v>
      </c>
      <c r="AL106" s="74" t="s">
        <v>20</v>
      </c>
      <c r="AM106" s="74" t="s">
        <v>6</v>
      </c>
      <c r="AN106" s="74" t="s">
        <v>6</v>
      </c>
      <c r="AO106" s="74" t="s">
        <v>6</v>
      </c>
      <c r="AP106" s="74" t="s">
        <v>27</v>
      </c>
      <c r="AQ106" s="75" t="s">
        <v>117</v>
      </c>
      <c r="AR106" s="75" t="s">
        <v>101</v>
      </c>
      <c r="AS106" s="75" t="s">
        <v>103</v>
      </c>
      <c r="AT106" s="75" t="s">
        <v>105</v>
      </c>
      <c r="AU106" s="75" t="str">
        <f>+IF(AL106="Preventivo","Prevenir",IF(AL106="Detectivo","Detectar","No es un control"))</f>
        <v>Prevenir</v>
      </c>
      <c r="AV106" s="74" t="s">
        <v>108</v>
      </c>
      <c r="AW106" s="74" t="s">
        <v>110</v>
      </c>
      <c r="AX106" s="74" t="s">
        <v>112</v>
      </c>
      <c r="AY106" s="75">
        <f>+IF(AR106=$AR$6,$AR$10,$AR$11)</f>
        <v>15</v>
      </c>
      <c r="AZ106" s="75">
        <f>+IF(AS106=$AS$6,$AS$10,$AS$11)</f>
        <v>15</v>
      </c>
      <c r="BA106" s="75">
        <f>+IF(AT106=$AT$6,$AT$10,$AT$11)</f>
        <v>15</v>
      </c>
      <c r="BB106" s="75">
        <f>IF(AU106=$AU$6,$AU$10,IF(AU106=$AU$7,$AU$11,0))</f>
        <v>15</v>
      </c>
      <c r="BC106" s="75">
        <f>+IF(AV106=$AV$6,$AV$10,$AV$11)</f>
        <v>15</v>
      </c>
      <c r="BD106" s="75">
        <f>+IF(AW106=$AW$6,$AW$10,$AW$11)</f>
        <v>15</v>
      </c>
      <c r="BE106" s="75">
        <f>IF(AX106=$AX$6,$AX$10,IF(AX106=$AX$7,$AX$11,0))</f>
        <v>10</v>
      </c>
      <c r="BF106" s="76">
        <f>SUM(AY106:BE106)</f>
        <v>100</v>
      </c>
      <c r="BG106" s="76" t="str">
        <f>+IF(BF106&lt;=85,"Débil",IF(AND(BF106&gt;85,BF106&lt;96),"Moderado","Fuerte"))</f>
        <v>Fuerte</v>
      </c>
      <c r="BH106" s="77" t="s">
        <v>156</v>
      </c>
      <c r="BI106" s="76" t="str">
        <f>+IF(BH106=$BH$6,"Fuerte",IF(BH106=$BH$7,"Moderado","Débil"))</f>
        <v>Fuerte</v>
      </c>
      <c r="BJ106" s="76" t="str">
        <f>+IF(AND(BG106="Fuerte",BI106="Fuerte"),"Fuerte",IF(BG106="Débil","Débil",IF(BI106="Débil","Débil","Moderado")))</f>
        <v>Fuerte</v>
      </c>
      <c r="BK106" s="76">
        <f>+IF(BJ106=$BG$6,100,IF(BJ106=$BG$7,50,0))</f>
        <v>100</v>
      </c>
      <c r="BL106" s="163">
        <f>+AVERAGE(BK106:BK109)</f>
        <v>100</v>
      </c>
      <c r="BM106" s="164" t="str">
        <f>IF(BL106&lt;50,"Débil",IF(BL106=100,"Fuerte","Moderado"))</f>
        <v>Fuerte</v>
      </c>
      <c r="BN106" s="78" t="s">
        <v>165</v>
      </c>
      <c r="BO106" s="78" t="s">
        <v>165</v>
      </c>
      <c r="BP106" s="79">
        <f>IF(G106=$G$7,0,IF(AND(BM106="Fuerte",BN106="Directamente"),2,IF(AND(BM106="Moderado",BN106="Directamente"),1,0)))</f>
        <v>0</v>
      </c>
      <c r="BQ106" s="165">
        <f>+AVERAGE(BP106:BP109)</f>
        <v>0.5</v>
      </c>
      <c r="BR106" s="79">
        <f>IF(D106=$G$7,0,IF(AND(BM106="Fuerte",BN106="Indirectamente"),1,IF(AND(BM106="Fuerte",BN106="Directamente"),2,IF(AND(BM106="Moderado",BN106="Directamente"),1,0))))</f>
        <v>2</v>
      </c>
      <c r="BS106" s="165">
        <f>+AVERAGE(BR106:BR109)</f>
        <v>1</v>
      </c>
      <c r="BT106" s="80" t="s">
        <v>44</v>
      </c>
    </row>
    <row r="107" spans="1:72" s="27" customFormat="1" ht="134.30000000000001" customHeight="1" x14ac:dyDescent="0.2">
      <c r="A107" s="143"/>
      <c r="B107" s="143"/>
      <c r="C107" s="169" t="s">
        <v>44</v>
      </c>
      <c r="D107" s="82" t="s">
        <v>855</v>
      </c>
      <c r="E107" s="143"/>
      <c r="F107" s="82" t="s">
        <v>44</v>
      </c>
      <c r="G107" s="144"/>
      <c r="H107" s="145"/>
      <c r="I107" s="145"/>
      <c r="J107" s="145"/>
      <c r="K107" s="146"/>
      <c r="L107" s="147"/>
      <c r="M107" s="146"/>
      <c r="N107" s="145"/>
      <c r="O107" s="145"/>
      <c r="P107" s="149"/>
      <c r="Q107" s="160"/>
      <c r="R107" s="160"/>
      <c r="S107" s="150"/>
      <c r="T107" s="151"/>
      <c r="U107" s="151"/>
      <c r="V107" s="149"/>
      <c r="W107" s="160"/>
      <c r="X107" s="160"/>
      <c r="Y107" s="145"/>
      <c r="Z107" s="145"/>
      <c r="AA107" s="73" t="s">
        <v>799</v>
      </c>
      <c r="AB107" s="74" t="s">
        <v>632</v>
      </c>
      <c r="AC107" s="74" t="s">
        <v>23</v>
      </c>
      <c r="AD107" s="74" t="s">
        <v>633</v>
      </c>
      <c r="AE107" s="75" t="s">
        <v>7</v>
      </c>
      <c r="AF107" s="76">
        <f t="shared" ref="AF107" si="16">+SUM(AG107:AJ107)</f>
        <v>4</v>
      </c>
      <c r="AG107" s="75">
        <v>1</v>
      </c>
      <c r="AH107" s="75">
        <v>1</v>
      </c>
      <c r="AI107" s="75">
        <v>1</v>
      </c>
      <c r="AJ107" s="75">
        <v>1</v>
      </c>
      <c r="AK107" s="75" t="s">
        <v>23</v>
      </c>
      <c r="AL107" s="74" t="s">
        <v>20</v>
      </c>
      <c r="AM107" s="74" t="s">
        <v>6</v>
      </c>
      <c r="AN107" s="74" t="s">
        <v>6</v>
      </c>
      <c r="AO107" s="74" t="s">
        <v>6</v>
      </c>
      <c r="AP107" s="74" t="s">
        <v>61</v>
      </c>
      <c r="AQ107" s="75" t="s">
        <v>117</v>
      </c>
      <c r="AR107" s="75" t="s">
        <v>101</v>
      </c>
      <c r="AS107" s="75" t="s">
        <v>103</v>
      </c>
      <c r="AT107" s="75" t="s">
        <v>105</v>
      </c>
      <c r="AU107" s="75" t="str">
        <f>+IF(AL107="Preventivo","Prevenir",IF(AL107="Detectivo","Detectar","No es un control"))</f>
        <v>Prevenir</v>
      </c>
      <c r="AV107" s="74" t="s">
        <v>108</v>
      </c>
      <c r="AW107" s="74" t="s">
        <v>110</v>
      </c>
      <c r="AX107" s="74" t="s">
        <v>112</v>
      </c>
      <c r="AY107" s="75">
        <f>+IF(AR107=$AR$6,$AR$10,$AR$11)</f>
        <v>15</v>
      </c>
      <c r="AZ107" s="75">
        <f>+IF(AS107=$AS$6,$AS$10,$AS$11)</f>
        <v>15</v>
      </c>
      <c r="BA107" s="75">
        <f>+IF(AT107=$AT$6,$AT$10,$AT$11)</f>
        <v>15</v>
      </c>
      <c r="BB107" s="75">
        <f>IF(AU107=$AU$6,$AU$10,IF(AU107=$AU$7,$AU$11,0))</f>
        <v>15</v>
      </c>
      <c r="BC107" s="75">
        <f>+IF(AV107=$AV$6,$AV$10,$AV$11)</f>
        <v>15</v>
      </c>
      <c r="BD107" s="75">
        <f>+IF(AW107=$AW$6,$AW$10,$AW$11)</f>
        <v>15</v>
      </c>
      <c r="BE107" s="75">
        <f>IF(AX107=$AX$6,$AX$10,IF(AX107=$AX$7,$AX$11,0))</f>
        <v>10</v>
      </c>
      <c r="BF107" s="76">
        <f>SUM(AY107:BE107)</f>
        <v>100</v>
      </c>
      <c r="BG107" s="76" t="str">
        <f>+IF(BF107&lt;=85,"Débil",IF(AND(BF107&gt;85,BF107&lt;96),"Moderado","Fuerte"))</f>
        <v>Fuerte</v>
      </c>
      <c r="BH107" s="77" t="s">
        <v>156</v>
      </c>
      <c r="BI107" s="76" t="str">
        <f>+IF(BH107=$BH$6,"Fuerte",IF(BH107=$BH$7,"Moderado","Débil"))</f>
        <v>Fuerte</v>
      </c>
      <c r="BJ107" s="76" t="str">
        <f>+IF(AND(BG107="Fuerte",BI107="Fuerte"),"Fuerte",IF(BG107="Débil","Débil",IF(BI107="Débil","Débil","Moderado")))</f>
        <v>Fuerte</v>
      </c>
      <c r="BK107" s="76">
        <f>+IF(BJ107=$BG$6,100,IF(BJ107=$BG$7,50,0))</f>
        <v>100</v>
      </c>
      <c r="BL107" s="163"/>
      <c r="BM107" s="164"/>
      <c r="BN107" s="78" t="s">
        <v>165</v>
      </c>
      <c r="BO107" s="78" t="s">
        <v>165</v>
      </c>
      <c r="BP107" s="79">
        <f>IF(G107=$G$7,0,IF(AND(BM103="Fuerte",BN107="Directamente"),2,IF(AND(BM103="Moderado",BN107="Directamente"),1,0)))</f>
        <v>0</v>
      </c>
      <c r="BQ107" s="165"/>
      <c r="BR107" s="79">
        <f>IF(D107=$G$7,0,IF(AND(BM103="Fuerte",BN107="Indirectamente"),1,IF(AND(BM103="Fuerte",BN107="Directamente"),2,IF(AND(BM103="Moderado",BN107="Directamente"),1,0))))</f>
        <v>0</v>
      </c>
      <c r="BS107" s="165"/>
      <c r="BT107" s="80" t="s">
        <v>44</v>
      </c>
    </row>
    <row r="108" spans="1:72" s="27" customFormat="1" ht="171.55" customHeight="1" x14ac:dyDescent="0.2">
      <c r="A108" s="143"/>
      <c r="B108" s="143"/>
      <c r="C108" s="169" t="s">
        <v>44</v>
      </c>
      <c r="D108" s="82" t="s">
        <v>855</v>
      </c>
      <c r="E108" s="143"/>
      <c r="F108" s="82" t="s">
        <v>44</v>
      </c>
      <c r="G108" s="144"/>
      <c r="H108" s="145"/>
      <c r="I108" s="145"/>
      <c r="J108" s="145"/>
      <c r="K108" s="146"/>
      <c r="L108" s="147"/>
      <c r="M108" s="146"/>
      <c r="N108" s="145"/>
      <c r="O108" s="145"/>
      <c r="P108" s="149"/>
      <c r="Q108" s="160"/>
      <c r="R108" s="160"/>
      <c r="S108" s="150"/>
      <c r="T108" s="151"/>
      <c r="U108" s="151"/>
      <c r="V108" s="149"/>
      <c r="W108" s="160"/>
      <c r="X108" s="160"/>
      <c r="Y108" s="145"/>
      <c r="Z108" s="145"/>
      <c r="AA108" s="73" t="s">
        <v>800</v>
      </c>
      <c r="AB108" s="74" t="s">
        <v>801</v>
      </c>
      <c r="AC108" s="74" t="s">
        <v>23</v>
      </c>
      <c r="AD108" s="74" t="s">
        <v>802</v>
      </c>
      <c r="AE108" s="75" t="s">
        <v>7</v>
      </c>
      <c r="AF108" s="76">
        <f t="shared" ref="AF108" si="17">+SUM(AG108:AJ108)</f>
        <v>0</v>
      </c>
      <c r="AG108" s="75">
        <v>0</v>
      </c>
      <c r="AH108" s="75">
        <v>0</v>
      </c>
      <c r="AI108" s="75">
        <v>0</v>
      </c>
      <c r="AJ108" s="75">
        <v>0</v>
      </c>
      <c r="AK108" s="75" t="s">
        <v>6</v>
      </c>
      <c r="AL108" s="74" t="s">
        <v>20</v>
      </c>
      <c r="AM108" s="74" t="s">
        <v>23</v>
      </c>
      <c r="AN108" s="74" t="s">
        <v>6</v>
      </c>
      <c r="AO108" s="74" t="s">
        <v>6</v>
      </c>
      <c r="AP108" s="74" t="s">
        <v>29</v>
      </c>
      <c r="AQ108" s="75" t="s">
        <v>117</v>
      </c>
      <c r="AR108" s="75" t="s">
        <v>101</v>
      </c>
      <c r="AS108" s="75" t="s">
        <v>103</v>
      </c>
      <c r="AT108" s="75" t="s">
        <v>105</v>
      </c>
      <c r="AU108" s="75" t="str">
        <f t="shared" ref="AU108:AU109" si="18">+IF(AL108="Preventivo","Prevenir",IF(AL108="Detectivo","Detectar","No es un control"))</f>
        <v>Prevenir</v>
      </c>
      <c r="AV108" s="74" t="s">
        <v>108</v>
      </c>
      <c r="AW108" s="74" t="s">
        <v>110</v>
      </c>
      <c r="AX108" s="74" t="s">
        <v>112</v>
      </c>
      <c r="AY108" s="75">
        <f t="shared" ref="AY108:AY109" si="19">+IF(AR108=$AR$6,$AR$10,$AR$11)</f>
        <v>15</v>
      </c>
      <c r="AZ108" s="75">
        <f t="shared" ref="AZ108:AZ109" si="20">+IF(AS108=$AS$6,$AS$10,$AS$11)</f>
        <v>15</v>
      </c>
      <c r="BA108" s="75">
        <f t="shared" ref="BA108:BA109" si="21">+IF(AT108=$AT$6,$AT$10,$AT$11)</f>
        <v>15</v>
      </c>
      <c r="BB108" s="75">
        <f t="shared" ref="BB108:BB109" si="22">IF(AU108=$AU$6,$AU$10,IF(AU108=$AU$7,$AU$11,0))</f>
        <v>15</v>
      </c>
      <c r="BC108" s="75">
        <f t="shared" ref="BC108:BC109" si="23">+IF(AV108=$AV$6,$AV$10,$AV$11)</f>
        <v>15</v>
      </c>
      <c r="BD108" s="75">
        <f t="shared" ref="BD108:BD109" si="24">+IF(AW108=$AW$6,$AW$10,$AW$11)</f>
        <v>15</v>
      </c>
      <c r="BE108" s="75">
        <f t="shared" ref="BE108:BE109" si="25">IF(AX108=$AX$6,$AX$10,IF(AX108=$AX$7,$AX$11,0))</f>
        <v>10</v>
      </c>
      <c r="BF108" s="76">
        <f t="shared" ref="BF108:BF109" si="26">SUM(AY108:BE108)</f>
        <v>100</v>
      </c>
      <c r="BG108" s="76" t="str">
        <f t="shared" ref="BG108:BG109" si="27">+IF(BF108&lt;=85,"Débil",IF(AND(BF108&gt;85,BF108&lt;96),"Moderado","Fuerte"))</f>
        <v>Fuerte</v>
      </c>
      <c r="BH108" s="77" t="s">
        <v>156</v>
      </c>
      <c r="BI108" s="76" t="str">
        <f t="shared" ref="BI108:BI109" si="28">+IF(BH108=$BH$6,"Fuerte",IF(BH108=$BH$7,"Moderado","Débil"))</f>
        <v>Fuerte</v>
      </c>
      <c r="BJ108" s="76" t="str">
        <f t="shared" ref="BJ108:BJ109" si="29">+IF(AND(BG108="Fuerte",BI108="Fuerte"),"Fuerte",IF(BG108="Débil","Débil",IF(BI108="Débil","Débil","Moderado")))</f>
        <v>Fuerte</v>
      </c>
      <c r="BK108" s="76">
        <f t="shared" ref="BK108:BK109" si="30">+IF(BJ108=$BG$6,100,IF(BJ108=$BG$7,50,0))</f>
        <v>100</v>
      </c>
      <c r="BL108" s="163"/>
      <c r="BM108" s="164"/>
      <c r="BN108" s="78" t="s">
        <v>165</v>
      </c>
      <c r="BO108" s="78" t="s">
        <v>165</v>
      </c>
      <c r="BP108" s="79">
        <f>IF(G108=$G$7,0,IF(AND(BM104="Fuerte",BN108="Directamente"),2,IF(AND(BM104="Moderado",BN108="Directamente"),1,0)))</f>
        <v>2</v>
      </c>
      <c r="BQ108" s="165"/>
      <c r="BR108" s="79">
        <f>IF(D108=$G$7,0,IF(AND(BM104="Fuerte",BN108="Indirectamente"),1,IF(AND(BM104="Fuerte",BN108="Directamente"),2,IF(AND(BM104="Moderado",BN108="Directamente"),1,0))))</f>
        <v>2</v>
      </c>
      <c r="BS108" s="165"/>
      <c r="BT108" s="80" t="s">
        <v>44</v>
      </c>
    </row>
    <row r="109" spans="1:72" s="27" customFormat="1" ht="121.5" customHeight="1" x14ac:dyDescent="0.2">
      <c r="A109" s="143"/>
      <c r="B109" s="143"/>
      <c r="C109" s="169" t="s">
        <v>44</v>
      </c>
      <c r="D109" s="82" t="s">
        <v>855</v>
      </c>
      <c r="E109" s="143"/>
      <c r="F109" s="82" t="s">
        <v>44</v>
      </c>
      <c r="G109" s="144"/>
      <c r="H109" s="145"/>
      <c r="I109" s="145"/>
      <c r="J109" s="145"/>
      <c r="K109" s="146"/>
      <c r="L109" s="147"/>
      <c r="M109" s="146"/>
      <c r="N109" s="145"/>
      <c r="O109" s="145"/>
      <c r="P109" s="149">
        <f>+N109*O109</f>
        <v>0</v>
      </c>
      <c r="Q109" s="160" t="str">
        <f>(CONCATENATE(N109,O109))</f>
        <v/>
      </c>
      <c r="R109" s="160"/>
      <c r="S109" s="150"/>
      <c r="T109" s="148">
        <f>+N109-BP109</f>
        <v>0</v>
      </c>
      <c r="U109" s="148">
        <f>+O109-BS109</f>
        <v>0</v>
      </c>
      <c r="V109" s="149">
        <f>+T109*U109</f>
        <v>0</v>
      </c>
      <c r="W109" s="160" t="str">
        <f>(CONCATENATE(T109,U109))</f>
        <v>00</v>
      </c>
      <c r="X109" s="160"/>
      <c r="Y109" s="145"/>
      <c r="Z109" s="145"/>
      <c r="AA109" s="73" t="s">
        <v>803</v>
      </c>
      <c r="AB109" s="74" t="s">
        <v>801</v>
      </c>
      <c r="AC109" s="74" t="s">
        <v>23</v>
      </c>
      <c r="AD109" s="74" t="s">
        <v>804</v>
      </c>
      <c r="AE109" s="75" t="s">
        <v>7</v>
      </c>
      <c r="AF109" s="76">
        <v>0</v>
      </c>
      <c r="AG109" s="75">
        <v>0</v>
      </c>
      <c r="AH109" s="75">
        <v>0</v>
      </c>
      <c r="AI109" s="75">
        <v>0</v>
      </c>
      <c r="AJ109" s="75">
        <v>0</v>
      </c>
      <c r="AK109" s="75" t="s">
        <v>6</v>
      </c>
      <c r="AL109" s="74" t="s">
        <v>20</v>
      </c>
      <c r="AM109" s="74" t="s">
        <v>23</v>
      </c>
      <c r="AN109" s="74" t="s">
        <v>6</v>
      </c>
      <c r="AO109" s="74" t="s">
        <v>6</v>
      </c>
      <c r="AP109" s="74" t="s">
        <v>29</v>
      </c>
      <c r="AQ109" s="75" t="s">
        <v>117</v>
      </c>
      <c r="AR109" s="75" t="s">
        <v>101</v>
      </c>
      <c r="AS109" s="75" t="s">
        <v>103</v>
      </c>
      <c r="AT109" s="75" t="s">
        <v>105</v>
      </c>
      <c r="AU109" s="75" t="str">
        <f t="shared" si="18"/>
        <v>Prevenir</v>
      </c>
      <c r="AV109" s="74" t="s">
        <v>108</v>
      </c>
      <c r="AW109" s="74" t="s">
        <v>110</v>
      </c>
      <c r="AX109" s="74" t="s">
        <v>112</v>
      </c>
      <c r="AY109" s="75">
        <f t="shared" si="19"/>
        <v>15</v>
      </c>
      <c r="AZ109" s="75">
        <f t="shared" si="20"/>
        <v>15</v>
      </c>
      <c r="BA109" s="75">
        <f t="shared" si="21"/>
        <v>15</v>
      </c>
      <c r="BB109" s="75">
        <f t="shared" si="22"/>
        <v>15</v>
      </c>
      <c r="BC109" s="75">
        <f t="shared" si="23"/>
        <v>15</v>
      </c>
      <c r="BD109" s="75">
        <f t="shared" si="24"/>
        <v>15</v>
      </c>
      <c r="BE109" s="75">
        <f t="shared" si="25"/>
        <v>10</v>
      </c>
      <c r="BF109" s="76">
        <f t="shared" si="26"/>
        <v>100</v>
      </c>
      <c r="BG109" s="76" t="str">
        <f t="shared" si="27"/>
        <v>Fuerte</v>
      </c>
      <c r="BH109" s="77" t="s">
        <v>156</v>
      </c>
      <c r="BI109" s="76" t="str">
        <f t="shared" si="28"/>
        <v>Fuerte</v>
      </c>
      <c r="BJ109" s="76" t="str">
        <f t="shared" si="29"/>
        <v>Fuerte</v>
      </c>
      <c r="BK109" s="76">
        <f t="shared" si="30"/>
        <v>100</v>
      </c>
      <c r="BL109" s="163"/>
      <c r="BM109" s="164"/>
      <c r="BN109" s="78" t="s">
        <v>165</v>
      </c>
      <c r="BO109" s="78" t="s">
        <v>165</v>
      </c>
      <c r="BP109" s="79">
        <f>IF(G109=$G$7,0,IF(AND(BM105="Fuerte",BN109="Directamente"),2,IF(AND(BM105="Moderado",BN109="Directamente"),1,0)))</f>
        <v>0</v>
      </c>
      <c r="BQ109" s="165"/>
      <c r="BR109" s="79">
        <f>IF(D109=$G$7,0,IF(AND(BM105="Fuerte",BN109="Indirectamente"),1,IF(AND(BM105="Fuerte",BN109="Directamente"),2,IF(AND(BM105="Moderado",BN109="Directamente"),1,0))))</f>
        <v>0</v>
      </c>
      <c r="BS109" s="165"/>
      <c r="BT109" s="80" t="s">
        <v>44</v>
      </c>
    </row>
    <row r="110" spans="1:72" s="27" customFormat="1" ht="101.45" x14ac:dyDescent="0.2">
      <c r="A110" s="41">
        <v>26</v>
      </c>
      <c r="B110" s="41" t="s">
        <v>451</v>
      </c>
      <c r="C110" s="169" t="s">
        <v>46</v>
      </c>
      <c r="D110" s="82" t="s">
        <v>853</v>
      </c>
      <c r="E110" s="81" t="s">
        <v>898</v>
      </c>
      <c r="F110" s="82" t="s">
        <v>819</v>
      </c>
      <c r="G110" s="42" t="s">
        <v>32</v>
      </c>
      <c r="H110" s="37" t="s">
        <v>69</v>
      </c>
      <c r="I110" s="37" t="s">
        <v>41</v>
      </c>
      <c r="J110" s="37" t="s">
        <v>71</v>
      </c>
      <c r="K110" s="43" t="s">
        <v>344</v>
      </c>
      <c r="L110" s="44" t="s">
        <v>345</v>
      </c>
      <c r="M110" s="43" t="s">
        <v>346</v>
      </c>
      <c r="N110" s="37">
        <v>5</v>
      </c>
      <c r="O110" s="37">
        <v>3</v>
      </c>
      <c r="P110" s="35">
        <v>15</v>
      </c>
      <c r="Q110" s="45" t="s">
        <v>768</v>
      </c>
      <c r="R110" s="45" t="s">
        <v>84</v>
      </c>
      <c r="S110" s="45" t="s">
        <v>90</v>
      </c>
      <c r="T110" s="39">
        <v>3</v>
      </c>
      <c r="U110" s="39">
        <v>1</v>
      </c>
      <c r="V110" s="35">
        <v>3</v>
      </c>
      <c r="W110" s="45" t="s">
        <v>780</v>
      </c>
      <c r="X110" s="45" t="s">
        <v>87</v>
      </c>
      <c r="Y110" s="37" t="s">
        <v>537</v>
      </c>
      <c r="Z110" s="37" t="s">
        <v>6</v>
      </c>
      <c r="AA110" s="43" t="s">
        <v>790</v>
      </c>
      <c r="AB110" s="47" t="s">
        <v>634</v>
      </c>
      <c r="AC110" s="47" t="s">
        <v>6</v>
      </c>
      <c r="AD110" s="47" t="s">
        <v>636</v>
      </c>
      <c r="AE110" s="25" t="s">
        <v>7</v>
      </c>
      <c r="AF110" s="38">
        <v>12</v>
      </c>
      <c r="AG110" s="25">
        <v>3</v>
      </c>
      <c r="AH110" s="25">
        <v>3</v>
      </c>
      <c r="AI110" s="25">
        <v>3</v>
      </c>
      <c r="AJ110" s="25">
        <v>3</v>
      </c>
      <c r="AK110" s="25" t="s">
        <v>23</v>
      </c>
      <c r="AL110" s="47" t="s">
        <v>20</v>
      </c>
      <c r="AM110" s="47" t="s">
        <v>6</v>
      </c>
      <c r="AN110" s="47" t="s">
        <v>6</v>
      </c>
      <c r="AO110" s="47" t="s">
        <v>6</v>
      </c>
      <c r="AP110" s="47" t="s">
        <v>27</v>
      </c>
      <c r="AQ110" s="25" t="s">
        <v>117</v>
      </c>
      <c r="AR110" s="25" t="s">
        <v>101</v>
      </c>
      <c r="AS110" s="25" t="s">
        <v>103</v>
      </c>
      <c r="AT110" s="25" t="s">
        <v>105</v>
      </c>
      <c r="AU110" s="25" t="s">
        <v>113</v>
      </c>
      <c r="AV110" s="47" t="s">
        <v>108</v>
      </c>
      <c r="AW110" s="47" t="s">
        <v>110</v>
      </c>
      <c r="AX110" s="47" t="s">
        <v>112</v>
      </c>
      <c r="AY110" s="25">
        <v>15</v>
      </c>
      <c r="AZ110" s="25">
        <v>15</v>
      </c>
      <c r="BA110" s="25">
        <v>15</v>
      </c>
      <c r="BB110" s="25">
        <v>15</v>
      </c>
      <c r="BC110" s="25">
        <v>15</v>
      </c>
      <c r="BD110" s="25">
        <v>15</v>
      </c>
      <c r="BE110" s="25">
        <v>10</v>
      </c>
      <c r="BF110" s="38">
        <v>100</v>
      </c>
      <c r="BG110" s="38" t="s">
        <v>126</v>
      </c>
      <c r="BH110" s="26" t="s">
        <v>156</v>
      </c>
      <c r="BI110" s="38" t="s">
        <v>126</v>
      </c>
      <c r="BJ110" s="38" t="s">
        <v>126</v>
      </c>
      <c r="BK110" s="38">
        <v>100</v>
      </c>
      <c r="BL110" s="50">
        <v>100</v>
      </c>
      <c r="BM110" s="38" t="s">
        <v>126</v>
      </c>
      <c r="BN110" s="29" t="s">
        <v>165</v>
      </c>
      <c r="BO110" s="29" t="s">
        <v>165</v>
      </c>
      <c r="BP110" s="35">
        <v>2</v>
      </c>
      <c r="BQ110" s="48">
        <v>2</v>
      </c>
      <c r="BR110" s="35">
        <v>2</v>
      </c>
      <c r="BS110" s="48">
        <v>2</v>
      </c>
      <c r="BT110" s="28" t="s">
        <v>46</v>
      </c>
    </row>
    <row r="111" spans="1:72" s="27" customFormat="1" ht="101.45" x14ac:dyDescent="0.2">
      <c r="A111" s="41">
        <v>27</v>
      </c>
      <c r="B111" s="41" t="s">
        <v>452</v>
      </c>
      <c r="C111" s="169" t="s">
        <v>46</v>
      </c>
      <c r="D111" s="82" t="s">
        <v>853</v>
      </c>
      <c r="E111" s="81" t="s">
        <v>899</v>
      </c>
      <c r="F111" s="82" t="s">
        <v>818</v>
      </c>
      <c r="G111" s="42" t="s">
        <v>38</v>
      </c>
      <c r="H111" s="37" t="s">
        <v>69</v>
      </c>
      <c r="I111" s="37" t="s">
        <v>41</v>
      </c>
      <c r="J111" s="37" t="s">
        <v>71</v>
      </c>
      <c r="K111" s="43" t="s">
        <v>347</v>
      </c>
      <c r="L111" s="44" t="s">
        <v>348</v>
      </c>
      <c r="M111" s="43" t="s">
        <v>349</v>
      </c>
      <c r="N111" s="37">
        <v>2</v>
      </c>
      <c r="O111" s="37">
        <v>4</v>
      </c>
      <c r="P111" s="35">
        <v>8</v>
      </c>
      <c r="Q111" s="45" t="s">
        <v>779</v>
      </c>
      <c r="R111" s="45" t="s">
        <v>85</v>
      </c>
      <c r="S111" s="45" t="s">
        <v>90</v>
      </c>
      <c r="T111" s="39">
        <v>1</v>
      </c>
      <c r="U111" s="39">
        <v>2</v>
      </c>
      <c r="V111" s="35">
        <v>2</v>
      </c>
      <c r="W111" s="45" t="s">
        <v>772</v>
      </c>
      <c r="X111" s="45" t="s">
        <v>87</v>
      </c>
      <c r="Y111" s="37" t="s">
        <v>537</v>
      </c>
      <c r="Z111" s="37" t="s">
        <v>6</v>
      </c>
      <c r="AA111" s="43" t="s">
        <v>791</v>
      </c>
      <c r="AB111" s="47" t="s">
        <v>635</v>
      </c>
      <c r="AC111" s="47" t="s">
        <v>6</v>
      </c>
      <c r="AD111" s="47" t="s">
        <v>637</v>
      </c>
      <c r="AE111" s="25" t="s">
        <v>7</v>
      </c>
      <c r="AF111" s="38">
        <v>24</v>
      </c>
      <c r="AG111" s="25">
        <v>6</v>
      </c>
      <c r="AH111" s="25">
        <v>6</v>
      </c>
      <c r="AI111" s="25">
        <v>6</v>
      </c>
      <c r="AJ111" s="25">
        <v>6</v>
      </c>
      <c r="AK111" s="25" t="s">
        <v>6</v>
      </c>
      <c r="AL111" s="47" t="s">
        <v>20</v>
      </c>
      <c r="AM111" s="47" t="s">
        <v>6</v>
      </c>
      <c r="AN111" s="47" t="s">
        <v>6</v>
      </c>
      <c r="AO111" s="47" t="s">
        <v>6</v>
      </c>
      <c r="AP111" s="47" t="s">
        <v>25</v>
      </c>
      <c r="AQ111" s="25" t="s">
        <v>117</v>
      </c>
      <c r="AR111" s="25" t="s">
        <v>101</v>
      </c>
      <c r="AS111" s="25" t="s">
        <v>103</v>
      </c>
      <c r="AT111" s="25" t="s">
        <v>105</v>
      </c>
      <c r="AU111" s="25" t="s">
        <v>113</v>
      </c>
      <c r="AV111" s="47" t="s">
        <v>108</v>
      </c>
      <c r="AW111" s="47" t="s">
        <v>110</v>
      </c>
      <c r="AX111" s="47" t="s">
        <v>112</v>
      </c>
      <c r="AY111" s="25">
        <v>15</v>
      </c>
      <c r="AZ111" s="25">
        <v>15</v>
      </c>
      <c r="BA111" s="25">
        <v>15</v>
      </c>
      <c r="BB111" s="25">
        <v>15</v>
      </c>
      <c r="BC111" s="25">
        <v>15</v>
      </c>
      <c r="BD111" s="25">
        <v>15</v>
      </c>
      <c r="BE111" s="25">
        <v>10</v>
      </c>
      <c r="BF111" s="38">
        <v>100</v>
      </c>
      <c r="BG111" s="38" t="s">
        <v>126</v>
      </c>
      <c r="BH111" s="26" t="s">
        <v>156</v>
      </c>
      <c r="BI111" s="38" t="s">
        <v>126</v>
      </c>
      <c r="BJ111" s="38" t="s">
        <v>126</v>
      </c>
      <c r="BK111" s="38">
        <v>100</v>
      </c>
      <c r="BL111" s="50">
        <v>100</v>
      </c>
      <c r="BM111" s="38" t="s">
        <v>126</v>
      </c>
      <c r="BN111" s="29" t="s">
        <v>165</v>
      </c>
      <c r="BO111" s="29" t="s">
        <v>165</v>
      </c>
      <c r="BP111" s="35">
        <v>2</v>
      </c>
      <c r="BQ111" s="48">
        <v>2</v>
      </c>
      <c r="BR111" s="35">
        <v>2</v>
      </c>
      <c r="BS111" s="48">
        <v>2</v>
      </c>
      <c r="BT111" s="28" t="s">
        <v>46</v>
      </c>
    </row>
    <row r="112" spans="1:72" s="27" customFormat="1" ht="90.2" x14ac:dyDescent="0.2">
      <c r="A112" s="41">
        <v>28</v>
      </c>
      <c r="B112" s="41" t="s">
        <v>453</v>
      </c>
      <c r="C112" s="169" t="s">
        <v>46</v>
      </c>
      <c r="D112" s="82" t="s">
        <v>853</v>
      </c>
      <c r="E112" s="81" t="s">
        <v>900</v>
      </c>
      <c r="F112" s="82" t="s">
        <v>817</v>
      </c>
      <c r="G112" s="42" t="s">
        <v>38</v>
      </c>
      <c r="H112" s="37" t="s">
        <v>69</v>
      </c>
      <c r="I112" s="37" t="s">
        <v>76</v>
      </c>
      <c r="J112" s="37" t="s">
        <v>71</v>
      </c>
      <c r="K112" s="43" t="s">
        <v>350</v>
      </c>
      <c r="L112" s="44" t="s">
        <v>351</v>
      </c>
      <c r="M112" s="43" t="s">
        <v>352</v>
      </c>
      <c r="N112" s="37">
        <v>2</v>
      </c>
      <c r="O112" s="37">
        <v>4</v>
      </c>
      <c r="P112" s="35">
        <v>8</v>
      </c>
      <c r="Q112" s="45" t="s">
        <v>779</v>
      </c>
      <c r="R112" s="45" t="s">
        <v>85</v>
      </c>
      <c r="S112" s="45" t="s">
        <v>90</v>
      </c>
      <c r="T112" s="39">
        <v>1</v>
      </c>
      <c r="U112" s="39">
        <v>2</v>
      </c>
      <c r="V112" s="35">
        <v>2</v>
      </c>
      <c r="W112" s="45" t="s">
        <v>772</v>
      </c>
      <c r="X112" s="45" t="s">
        <v>87</v>
      </c>
      <c r="Y112" s="37" t="s">
        <v>537</v>
      </c>
      <c r="Z112" s="37" t="s">
        <v>6</v>
      </c>
      <c r="AA112" s="43" t="s">
        <v>792</v>
      </c>
      <c r="AB112" s="47" t="s">
        <v>635</v>
      </c>
      <c r="AC112" s="47" t="s">
        <v>6</v>
      </c>
      <c r="AD112" s="47" t="s">
        <v>638</v>
      </c>
      <c r="AE112" s="25" t="s">
        <v>7</v>
      </c>
      <c r="AF112" s="38">
        <v>24</v>
      </c>
      <c r="AG112" s="25">
        <v>6</v>
      </c>
      <c r="AH112" s="25">
        <v>6</v>
      </c>
      <c r="AI112" s="25">
        <v>6</v>
      </c>
      <c r="AJ112" s="25">
        <v>6</v>
      </c>
      <c r="AK112" s="25" t="s">
        <v>6</v>
      </c>
      <c r="AL112" s="47" t="s">
        <v>20</v>
      </c>
      <c r="AM112" s="47" t="s">
        <v>6</v>
      </c>
      <c r="AN112" s="47" t="s">
        <v>6</v>
      </c>
      <c r="AO112" s="47" t="s">
        <v>6</v>
      </c>
      <c r="AP112" s="47" t="s">
        <v>25</v>
      </c>
      <c r="AQ112" s="25" t="s">
        <v>117</v>
      </c>
      <c r="AR112" s="25" t="s">
        <v>101</v>
      </c>
      <c r="AS112" s="25" t="s">
        <v>103</v>
      </c>
      <c r="AT112" s="25" t="s">
        <v>105</v>
      </c>
      <c r="AU112" s="25" t="s">
        <v>113</v>
      </c>
      <c r="AV112" s="47" t="s">
        <v>108</v>
      </c>
      <c r="AW112" s="47" t="s">
        <v>110</v>
      </c>
      <c r="AX112" s="47" t="s">
        <v>112</v>
      </c>
      <c r="AY112" s="25">
        <v>15</v>
      </c>
      <c r="AZ112" s="25">
        <v>15</v>
      </c>
      <c r="BA112" s="25">
        <v>15</v>
      </c>
      <c r="BB112" s="25">
        <v>15</v>
      </c>
      <c r="BC112" s="25">
        <v>15</v>
      </c>
      <c r="BD112" s="25">
        <v>15</v>
      </c>
      <c r="BE112" s="25">
        <v>10</v>
      </c>
      <c r="BF112" s="38">
        <v>100</v>
      </c>
      <c r="BG112" s="38" t="s">
        <v>126</v>
      </c>
      <c r="BH112" s="26" t="s">
        <v>156</v>
      </c>
      <c r="BI112" s="38" t="s">
        <v>126</v>
      </c>
      <c r="BJ112" s="38" t="s">
        <v>126</v>
      </c>
      <c r="BK112" s="38">
        <v>100</v>
      </c>
      <c r="BL112" s="50">
        <v>100</v>
      </c>
      <c r="BM112" s="38" t="s">
        <v>126</v>
      </c>
      <c r="BN112" s="29" t="s">
        <v>165</v>
      </c>
      <c r="BO112" s="29" t="s">
        <v>165</v>
      </c>
      <c r="BP112" s="35">
        <v>2</v>
      </c>
      <c r="BQ112" s="48">
        <v>2</v>
      </c>
      <c r="BR112" s="35">
        <v>2</v>
      </c>
      <c r="BS112" s="48">
        <v>2</v>
      </c>
      <c r="BT112" s="28" t="s">
        <v>46</v>
      </c>
    </row>
    <row r="113" spans="1:140" s="27" customFormat="1" ht="101.45" x14ac:dyDescent="0.2">
      <c r="A113" s="41">
        <v>29</v>
      </c>
      <c r="B113" s="41" t="s">
        <v>454</v>
      </c>
      <c r="C113" s="169" t="s">
        <v>46</v>
      </c>
      <c r="D113" s="82" t="s">
        <v>853</v>
      </c>
      <c r="E113" s="81" t="s">
        <v>901</v>
      </c>
      <c r="F113" s="82" t="s">
        <v>819</v>
      </c>
      <c r="G113" s="42" t="s">
        <v>34</v>
      </c>
      <c r="H113" s="37" t="s">
        <v>69</v>
      </c>
      <c r="I113" s="37" t="s">
        <v>76</v>
      </c>
      <c r="J113" s="37" t="s">
        <v>83</v>
      </c>
      <c r="K113" s="43" t="s">
        <v>353</v>
      </c>
      <c r="L113" s="44" t="s">
        <v>354</v>
      </c>
      <c r="M113" s="43" t="s">
        <v>346</v>
      </c>
      <c r="N113" s="37">
        <v>4</v>
      </c>
      <c r="O113" s="37">
        <v>4</v>
      </c>
      <c r="P113" s="35">
        <v>16</v>
      </c>
      <c r="Q113" s="45" t="s">
        <v>788</v>
      </c>
      <c r="R113" s="45" t="s">
        <v>84</v>
      </c>
      <c r="S113" s="45" t="s">
        <v>90</v>
      </c>
      <c r="T113" s="39">
        <v>4</v>
      </c>
      <c r="U113" s="39">
        <v>4</v>
      </c>
      <c r="V113" s="35">
        <v>16</v>
      </c>
      <c r="W113" s="45" t="s">
        <v>788</v>
      </c>
      <c r="X113" s="45" t="s">
        <v>84</v>
      </c>
      <c r="Y113" s="37" t="s">
        <v>537</v>
      </c>
      <c r="Z113" s="37" t="s">
        <v>6</v>
      </c>
      <c r="AA113" s="43" t="s">
        <v>793</v>
      </c>
      <c r="AB113" s="47" t="s">
        <v>634</v>
      </c>
      <c r="AC113" s="47" t="s">
        <v>6</v>
      </c>
      <c r="AD113" s="47" t="s">
        <v>636</v>
      </c>
      <c r="AE113" s="25" t="s">
        <v>7</v>
      </c>
      <c r="AF113" s="38">
        <v>12</v>
      </c>
      <c r="AG113" s="25">
        <v>3</v>
      </c>
      <c r="AH113" s="25">
        <v>3</v>
      </c>
      <c r="AI113" s="25">
        <v>3</v>
      </c>
      <c r="AJ113" s="25">
        <v>3</v>
      </c>
      <c r="AK113" s="25" t="s">
        <v>23</v>
      </c>
      <c r="AL113" s="47" t="s">
        <v>20</v>
      </c>
      <c r="AM113" s="47" t="s">
        <v>6</v>
      </c>
      <c r="AN113" s="47" t="s">
        <v>23</v>
      </c>
      <c r="AO113" s="47" t="s">
        <v>6</v>
      </c>
      <c r="AP113" s="47" t="s">
        <v>27</v>
      </c>
      <c r="AQ113" s="25" t="s">
        <v>117</v>
      </c>
      <c r="AR113" s="25" t="s">
        <v>101</v>
      </c>
      <c r="AS113" s="25" t="s">
        <v>103</v>
      </c>
      <c r="AT113" s="25" t="s">
        <v>105</v>
      </c>
      <c r="AU113" s="25" t="s">
        <v>113</v>
      </c>
      <c r="AV113" s="47" t="s">
        <v>108</v>
      </c>
      <c r="AW113" s="47" t="s">
        <v>110</v>
      </c>
      <c r="AX113" s="47" t="s">
        <v>112</v>
      </c>
      <c r="AY113" s="25">
        <v>15</v>
      </c>
      <c r="AZ113" s="25">
        <v>15</v>
      </c>
      <c r="BA113" s="25">
        <v>15</v>
      </c>
      <c r="BB113" s="25">
        <v>15</v>
      </c>
      <c r="BC113" s="25">
        <v>15</v>
      </c>
      <c r="BD113" s="25">
        <v>15</v>
      </c>
      <c r="BE113" s="25">
        <v>10</v>
      </c>
      <c r="BF113" s="38">
        <v>100</v>
      </c>
      <c r="BG113" s="38" t="s">
        <v>126</v>
      </c>
      <c r="BH113" s="26" t="s">
        <v>156</v>
      </c>
      <c r="BI113" s="38" t="s">
        <v>126</v>
      </c>
      <c r="BJ113" s="38" t="s">
        <v>126</v>
      </c>
      <c r="BK113" s="38">
        <v>100</v>
      </c>
      <c r="BL113" s="50">
        <v>100</v>
      </c>
      <c r="BM113" s="38" t="s">
        <v>126</v>
      </c>
      <c r="BN113" s="29" t="s">
        <v>165</v>
      </c>
      <c r="BO113" s="29" t="s">
        <v>165</v>
      </c>
      <c r="BP113" s="35">
        <v>0</v>
      </c>
      <c r="BQ113" s="48">
        <v>0</v>
      </c>
      <c r="BR113" s="35">
        <v>2</v>
      </c>
      <c r="BS113" s="48">
        <v>0</v>
      </c>
      <c r="BT113" s="28" t="s">
        <v>46</v>
      </c>
    </row>
    <row r="114" spans="1:140" s="27" customFormat="1" ht="108" customHeight="1" x14ac:dyDescent="0.25">
      <c r="A114" s="143">
        <v>30</v>
      </c>
      <c r="B114" s="143" t="s">
        <v>909</v>
      </c>
      <c r="C114" s="49" t="s">
        <v>51</v>
      </c>
      <c r="D114" s="82" t="s">
        <v>861</v>
      </c>
      <c r="E114" s="143" t="s">
        <v>902</v>
      </c>
      <c r="F114" s="82" t="s">
        <v>842</v>
      </c>
      <c r="G114" s="144" t="s">
        <v>290</v>
      </c>
      <c r="H114" s="145" t="s">
        <v>69</v>
      </c>
      <c r="I114" s="145" t="s">
        <v>76</v>
      </c>
      <c r="J114" s="145" t="s">
        <v>80</v>
      </c>
      <c r="K114" s="146" t="s">
        <v>291</v>
      </c>
      <c r="L114" s="147" t="s">
        <v>292</v>
      </c>
      <c r="M114" s="146" t="s">
        <v>293</v>
      </c>
      <c r="N114" s="148">
        <v>3</v>
      </c>
      <c r="O114" s="148">
        <v>4</v>
      </c>
      <c r="P114" s="149">
        <v>12</v>
      </c>
      <c r="Q114" s="150" t="s">
        <v>510</v>
      </c>
      <c r="R114" s="150" t="s">
        <v>84</v>
      </c>
      <c r="S114" s="150" t="s">
        <v>90</v>
      </c>
      <c r="T114" s="151">
        <v>2</v>
      </c>
      <c r="U114" s="151">
        <v>3</v>
      </c>
      <c r="V114" s="149">
        <v>6</v>
      </c>
      <c r="W114" s="150" t="s">
        <v>786</v>
      </c>
      <c r="X114" s="150" t="s">
        <v>86</v>
      </c>
      <c r="Y114" s="145" t="s">
        <v>528</v>
      </c>
      <c r="Z114" s="145" t="s">
        <v>23</v>
      </c>
      <c r="AA114" s="43" t="s">
        <v>700</v>
      </c>
      <c r="AB114" s="47" t="s">
        <v>582</v>
      </c>
      <c r="AC114" s="25" t="s">
        <v>23</v>
      </c>
      <c r="AD114" s="47" t="s">
        <v>583</v>
      </c>
      <c r="AE114" s="25" t="s">
        <v>7</v>
      </c>
      <c r="AF114" s="38">
        <v>12</v>
      </c>
      <c r="AG114" s="25">
        <v>3</v>
      </c>
      <c r="AH114" s="25">
        <v>3</v>
      </c>
      <c r="AI114" s="25">
        <v>3</v>
      </c>
      <c r="AJ114" s="25">
        <v>3</v>
      </c>
      <c r="AK114" s="25" t="s">
        <v>23</v>
      </c>
      <c r="AL114" s="25" t="s">
        <v>21</v>
      </c>
      <c r="AM114" s="25" t="s">
        <v>6</v>
      </c>
      <c r="AN114" s="25" t="s">
        <v>6</v>
      </c>
      <c r="AO114" s="25" t="s">
        <v>6</v>
      </c>
      <c r="AP114" s="25" t="s">
        <v>27</v>
      </c>
      <c r="AQ114" s="25" t="s">
        <v>117</v>
      </c>
      <c r="AR114" s="25" t="s">
        <v>101</v>
      </c>
      <c r="AS114" s="25" t="s">
        <v>103</v>
      </c>
      <c r="AT114" s="25" t="s">
        <v>105</v>
      </c>
      <c r="AU114" s="25" t="s">
        <v>114</v>
      </c>
      <c r="AV114" s="47" t="s">
        <v>108</v>
      </c>
      <c r="AW114" s="47" t="s">
        <v>110</v>
      </c>
      <c r="AX114" s="47" t="s">
        <v>112</v>
      </c>
      <c r="AY114" s="25">
        <v>15</v>
      </c>
      <c r="AZ114" s="25">
        <v>15</v>
      </c>
      <c r="BA114" s="25">
        <v>15</v>
      </c>
      <c r="BB114" s="25">
        <v>10</v>
      </c>
      <c r="BC114" s="25">
        <v>15</v>
      </c>
      <c r="BD114" s="25">
        <v>15</v>
      </c>
      <c r="BE114" s="25">
        <v>10</v>
      </c>
      <c r="BF114" s="38">
        <v>95</v>
      </c>
      <c r="BG114" s="38" t="s">
        <v>127</v>
      </c>
      <c r="BH114" s="26" t="s">
        <v>156</v>
      </c>
      <c r="BI114" s="38" t="s">
        <v>126</v>
      </c>
      <c r="BJ114" s="38" t="s">
        <v>127</v>
      </c>
      <c r="BK114" s="38">
        <v>50</v>
      </c>
      <c r="BL114" s="138">
        <v>75</v>
      </c>
      <c r="BM114" s="139" t="s">
        <v>127</v>
      </c>
      <c r="BN114" s="29" t="s">
        <v>165</v>
      </c>
      <c r="BO114" s="29" t="s">
        <v>167</v>
      </c>
      <c r="BP114" s="35">
        <v>1</v>
      </c>
      <c r="BQ114" s="137">
        <v>1</v>
      </c>
      <c r="BR114" s="35">
        <v>1</v>
      </c>
      <c r="BS114" s="137">
        <v>1</v>
      </c>
      <c r="BT114" s="49" t="s">
        <v>51</v>
      </c>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row>
    <row r="115" spans="1:140" s="27" customFormat="1" ht="108" customHeight="1" x14ac:dyDescent="0.25">
      <c r="A115" s="143"/>
      <c r="B115" s="143"/>
      <c r="C115" s="49" t="s">
        <v>51</v>
      </c>
      <c r="D115" s="82" t="s">
        <v>861</v>
      </c>
      <c r="E115" s="143"/>
      <c r="F115" s="82" t="s">
        <v>842</v>
      </c>
      <c r="G115" s="144"/>
      <c r="H115" s="145"/>
      <c r="I115" s="145"/>
      <c r="J115" s="145"/>
      <c r="K115" s="146"/>
      <c r="L115" s="147"/>
      <c r="M115" s="146"/>
      <c r="N115" s="148"/>
      <c r="O115" s="148"/>
      <c r="P115" s="149">
        <v>0</v>
      </c>
      <c r="Q115" s="150"/>
      <c r="R115" s="150"/>
      <c r="S115" s="150"/>
      <c r="T115" s="148">
        <v>-1</v>
      </c>
      <c r="U115" s="148">
        <v>0</v>
      </c>
      <c r="V115" s="149">
        <v>0</v>
      </c>
      <c r="W115" s="150"/>
      <c r="X115" s="150"/>
      <c r="Y115" s="148"/>
      <c r="Z115" s="148"/>
      <c r="AA115" s="43" t="s">
        <v>756</v>
      </c>
      <c r="AB115" s="47" t="s">
        <v>294</v>
      </c>
      <c r="AC115" s="25" t="s">
        <v>23</v>
      </c>
      <c r="AD115" s="47" t="s">
        <v>584</v>
      </c>
      <c r="AE115" s="25" t="s">
        <v>7</v>
      </c>
      <c r="AF115" s="38">
        <v>48</v>
      </c>
      <c r="AG115" s="25">
        <v>12</v>
      </c>
      <c r="AH115" s="25">
        <v>12</v>
      </c>
      <c r="AI115" s="25">
        <v>12</v>
      </c>
      <c r="AJ115" s="25">
        <v>12</v>
      </c>
      <c r="AK115" s="25" t="s">
        <v>23</v>
      </c>
      <c r="AL115" s="25" t="s">
        <v>20</v>
      </c>
      <c r="AM115" s="25" t="s">
        <v>6</v>
      </c>
      <c r="AN115" s="25" t="s">
        <v>6</v>
      </c>
      <c r="AO115" s="25" t="s">
        <v>6</v>
      </c>
      <c r="AP115" s="25" t="s">
        <v>25</v>
      </c>
      <c r="AQ115" s="25" t="s">
        <v>117</v>
      </c>
      <c r="AR115" s="25" t="s">
        <v>101</v>
      </c>
      <c r="AS115" s="25" t="s">
        <v>103</v>
      </c>
      <c r="AT115" s="25" t="s">
        <v>105</v>
      </c>
      <c r="AU115" s="25" t="s">
        <v>113</v>
      </c>
      <c r="AV115" s="47" t="s">
        <v>108</v>
      </c>
      <c r="AW115" s="47" t="s">
        <v>110</v>
      </c>
      <c r="AX115" s="47" t="s">
        <v>112</v>
      </c>
      <c r="AY115" s="25">
        <v>15</v>
      </c>
      <c r="AZ115" s="25">
        <v>15</v>
      </c>
      <c r="BA115" s="25">
        <v>15</v>
      </c>
      <c r="BB115" s="25">
        <v>15</v>
      </c>
      <c r="BC115" s="25">
        <v>15</v>
      </c>
      <c r="BD115" s="25">
        <v>15</v>
      </c>
      <c r="BE115" s="25">
        <v>10</v>
      </c>
      <c r="BF115" s="38">
        <v>100</v>
      </c>
      <c r="BG115" s="38" t="s">
        <v>126</v>
      </c>
      <c r="BH115" s="26" t="s">
        <v>156</v>
      </c>
      <c r="BI115" s="38" t="s">
        <v>126</v>
      </c>
      <c r="BJ115" s="38" t="s">
        <v>126</v>
      </c>
      <c r="BK115" s="38">
        <v>100</v>
      </c>
      <c r="BL115" s="138"/>
      <c r="BM115" s="139"/>
      <c r="BN115" s="29" t="s">
        <v>165</v>
      </c>
      <c r="BO115" s="29" t="s">
        <v>165</v>
      </c>
      <c r="BP115" s="35">
        <v>1</v>
      </c>
      <c r="BQ115" s="137"/>
      <c r="BR115" s="35">
        <v>1</v>
      </c>
      <c r="BS115" s="137"/>
      <c r="BT115" s="49" t="s">
        <v>51</v>
      </c>
      <c r="BU115" s="34"/>
      <c r="BV115" s="34"/>
      <c r="BW115" s="34"/>
      <c r="BX115" s="34"/>
      <c r="BY115" s="34"/>
      <c r="BZ115" s="34"/>
      <c r="CA115" s="34"/>
      <c r="CB115" s="34"/>
      <c r="CC115" s="34"/>
      <c r="CD115" s="34"/>
      <c r="CE115" s="34"/>
      <c r="CF115" s="34"/>
      <c r="CG115" s="34"/>
      <c r="CH115" s="34"/>
      <c r="CI115" s="34"/>
      <c r="CJ115" s="34"/>
      <c r="CK115" s="34"/>
      <c r="CL115" s="34"/>
      <c r="CM115" s="34"/>
      <c r="CN115" s="34"/>
      <c r="CO115" s="34"/>
      <c r="CP115" s="34"/>
      <c r="CQ115" s="34"/>
      <c r="CR115" s="34"/>
      <c r="CS115" s="34"/>
      <c r="CT115" s="34"/>
      <c r="CU115" s="34"/>
      <c r="CV115" s="34"/>
      <c r="CW115" s="34"/>
      <c r="CX115" s="34"/>
      <c r="CY115" s="34"/>
      <c r="CZ115" s="34"/>
      <c r="DA115" s="34"/>
      <c r="DB115" s="34"/>
      <c r="DC115" s="34"/>
      <c r="DD115" s="34"/>
      <c r="DE115" s="34"/>
      <c r="DF115" s="34"/>
      <c r="DG115" s="34"/>
      <c r="DH115" s="34"/>
      <c r="DI115" s="34"/>
      <c r="DJ115" s="34"/>
      <c r="DK115" s="34"/>
      <c r="DL115" s="34"/>
      <c r="DM115" s="34"/>
      <c r="DN115" s="34"/>
      <c r="DO115" s="34"/>
      <c r="DP115" s="34"/>
      <c r="DQ115" s="34"/>
      <c r="DR115" s="34"/>
      <c r="DS115" s="34"/>
      <c r="DT115" s="34"/>
      <c r="DU115" s="34"/>
      <c r="DV115" s="34"/>
      <c r="DW115" s="34"/>
      <c r="DX115" s="34"/>
      <c r="DY115" s="34"/>
      <c r="DZ115" s="34"/>
      <c r="EA115" s="34"/>
      <c r="EB115" s="34"/>
      <c r="EC115" s="34"/>
      <c r="ED115" s="34"/>
      <c r="EE115" s="34"/>
      <c r="EF115" s="34"/>
      <c r="EG115" s="34"/>
      <c r="EH115" s="34"/>
      <c r="EI115" s="34"/>
      <c r="EJ115" s="34"/>
    </row>
    <row r="116" spans="1:140" s="27" customFormat="1" ht="98.3" customHeight="1" x14ac:dyDescent="0.2">
      <c r="A116" s="143">
        <v>31</v>
      </c>
      <c r="B116" s="143" t="s">
        <v>910</v>
      </c>
      <c r="C116" s="49" t="s">
        <v>51</v>
      </c>
      <c r="D116" s="82" t="s">
        <v>861</v>
      </c>
      <c r="E116" s="143" t="s">
        <v>903</v>
      </c>
      <c r="F116" s="82" t="s">
        <v>842</v>
      </c>
      <c r="G116" s="144" t="s">
        <v>34</v>
      </c>
      <c r="H116" s="145" t="s">
        <v>66</v>
      </c>
      <c r="I116" s="145" t="s">
        <v>41</v>
      </c>
      <c r="J116" s="145" t="s">
        <v>72</v>
      </c>
      <c r="K116" s="146" t="s">
        <v>301</v>
      </c>
      <c r="L116" s="147" t="s">
        <v>302</v>
      </c>
      <c r="M116" s="146" t="s">
        <v>303</v>
      </c>
      <c r="N116" s="145">
        <v>3</v>
      </c>
      <c r="O116" s="145">
        <v>5</v>
      </c>
      <c r="P116" s="149">
        <v>15</v>
      </c>
      <c r="Q116" s="150" t="s">
        <v>784</v>
      </c>
      <c r="R116" s="150" t="s">
        <v>84</v>
      </c>
      <c r="S116" s="150" t="s">
        <v>90</v>
      </c>
      <c r="T116" s="151">
        <v>2</v>
      </c>
      <c r="U116" s="151">
        <v>5</v>
      </c>
      <c r="V116" s="149">
        <v>10</v>
      </c>
      <c r="W116" s="150" t="s">
        <v>785</v>
      </c>
      <c r="X116" s="150" t="s">
        <v>84</v>
      </c>
      <c r="Y116" s="145" t="s">
        <v>528</v>
      </c>
      <c r="Z116" s="145" t="s">
        <v>23</v>
      </c>
      <c r="AA116" s="43" t="s">
        <v>701</v>
      </c>
      <c r="AB116" s="47" t="s">
        <v>585</v>
      </c>
      <c r="AC116" s="47" t="s">
        <v>23</v>
      </c>
      <c r="AD116" s="47" t="s">
        <v>586</v>
      </c>
      <c r="AE116" s="25" t="s">
        <v>7</v>
      </c>
      <c r="AF116" s="38">
        <v>4</v>
      </c>
      <c r="AG116" s="25">
        <v>1</v>
      </c>
      <c r="AH116" s="25">
        <v>1</v>
      </c>
      <c r="AI116" s="25">
        <v>1</v>
      </c>
      <c r="AJ116" s="25">
        <v>1</v>
      </c>
      <c r="AK116" s="25" t="s">
        <v>23</v>
      </c>
      <c r="AL116" s="47" t="s">
        <v>20</v>
      </c>
      <c r="AM116" s="47" t="s">
        <v>6</v>
      </c>
      <c r="AN116" s="47" t="s">
        <v>6</v>
      </c>
      <c r="AO116" s="47" t="s">
        <v>6</v>
      </c>
      <c r="AP116" s="47" t="s">
        <v>61</v>
      </c>
      <c r="AQ116" s="25" t="s">
        <v>117</v>
      </c>
      <c r="AR116" s="25" t="s">
        <v>101</v>
      </c>
      <c r="AS116" s="25" t="s">
        <v>103</v>
      </c>
      <c r="AT116" s="25" t="s">
        <v>105</v>
      </c>
      <c r="AU116" s="25" t="s">
        <v>113</v>
      </c>
      <c r="AV116" s="47" t="s">
        <v>108</v>
      </c>
      <c r="AW116" s="47" t="s">
        <v>110</v>
      </c>
      <c r="AX116" s="47" t="s">
        <v>112</v>
      </c>
      <c r="AY116" s="25">
        <v>15</v>
      </c>
      <c r="AZ116" s="25">
        <v>15</v>
      </c>
      <c r="BA116" s="25">
        <v>15</v>
      </c>
      <c r="BB116" s="25">
        <v>15</v>
      </c>
      <c r="BC116" s="25">
        <v>15</v>
      </c>
      <c r="BD116" s="25">
        <v>15</v>
      </c>
      <c r="BE116" s="25">
        <v>10</v>
      </c>
      <c r="BF116" s="38">
        <v>100</v>
      </c>
      <c r="BG116" s="38" t="s">
        <v>126</v>
      </c>
      <c r="BH116" s="26" t="s">
        <v>156</v>
      </c>
      <c r="BI116" s="38" t="s">
        <v>126</v>
      </c>
      <c r="BJ116" s="38" t="s">
        <v>126</v>
      </c>
      <c r="BK116" s="38">
        <v>100</v>
      </c>
      <c r="BL116" s="138">
        <v>100</v>
      </c>
      <c r="BM116" s="139" t="s">
        <v>126</v>
      </c>
      <c r="BN116" s="29" t="s">
        <v>165</v>
      </c>
      <c r="BO116" s="29" t="s">
        <v>165</v>
      </c>
      <c r="BP116" s="35">
        <v>0</v>
      </c>
      <c r="BQ116" s="137">
        <v>1</v>
      </c>
      <c r="BR116" s="35">
        <v>2</v>
      </c>
      <c r="BS116" s="137">
        <v>0</v>
      </c>
      <c r="BT116" s="49" t="s">
        <v>51</v>
      </c>
    </row>
    <row r="117" spans="1:140" s="27" customFormat="1" ht="138.05000000000001" customHeight="1" x14ac:dyDescent="0.2">
      <c r="A117" s="153"/>
      <c r="B117" s="143"/>
      <c r="C117" s="49" t="s">
        <v>51</v>
      </c>
      <c r="D117" s="82" t="s">
        <v>861</v>
      </c>
      <c r="E117" s="143"/>
      <c r="F117" s="82" t="s">
        <v>842</v>
      </c>
      <c r="G117" s="144"/>
      <c r="H117" s="145"/>
      <c r="I117" s="145"/>
      <c r="J117" s="145"/>
      <c r="K117" s="146"/>
      <c r="L117" s="147"/>
      <c r="M117" s="146"/>
      <c r="N117" s="145"/>
      <c r="O117" s="145"/>
      <c r="P117" s="149">
        <v>0</v>
      </c>
      <c r="Q117" s="150" t="s">
        <v>777</v>
      </c>
      <c r="R117" s="150">
        <v>0</v>
      </c>
      <c r="S117" s="150"/>
      <c r="T117" s="148">
        <v>-2</v>
      </c>
      <c r="U117" s="148">
        <v>0</v>
      </c>
      <c r="V117" s="149">
        <v>0</v>
      </c>
      <c r="W117" s="150" t="s">
        <v>778</v>
      </c>
      <c r="X117" s="150">
        <v>0</v>
      </c>
      <c r="Y117" s="145"/>
      <c r="Z117" s="145"/>
      <c r="AA117" s="43" t="s">
        <v>702</v>
      </c>
      <c r="AB117" s="47" t="s">
        <v>588</v>
      </c>
      <c r="AC117" s="47" t="s">
        <v>23</v>
      </c>
      <c r="AD117" s="47" t="s">
        <v>587</v>
      </c>
      <c r="AE117" s="25" t="s">
        <v>7</v>
      </c>
      <c r="AF117" s="38">
        <v>4</v>
      </c>
      <c r="AG117" s="25">
        <v>1</v>
      </c>
      <c r="AH117" s="25">
        <v>1</v>
      </c>
      <c r="AI117" s="25">
        <v>1</v>
      </c>
      <c r="AJ117" s="25">
        <v>1</v>
      </c>
      <c r="AK117" s="25" t="s">
        <v>23</v>
      </c>
      <c r="AL117" s="47" t="s">
        <v>20</v>
      </c>
      <c r="AM117" s="47" t="s">
        <v>6</v>
      </c>
      <c r="AN117" s="47" t="s">
        <v>6</v>
      </c>
      <c r="AO117" s="47" t="s">
        <v>6</v>
      </c>
      <c r="AP117" s="47" t="s">
        <v>61</v>
      </c>
      <c r="AQ117" s="25" t="s">
        <v>117</v>
      </c>
      <c r="AR117" s="25" t="s">
        <v>101</v>
      </c>
      <c r="AS117" s="25" t="s">
        <v>103</v>
      </c>
      <c r="AT117" s="25" t="s">
        <v>105</v>
      </c>
      <c r="AU117" s="25" t="s">
        <v>113</v>
      </c>
      <c r="AV117" s="47" t="s">
        <v>108</v>
      </c>
      <c r="AW117" s="47" t="s">
        <v>110</v>
      </c>
      <c r="AX117" s="47" t="s">
        <v>112</v>
      </c>
      <c r="AY117" s="25">
        <v>15</v>
      </c>
      <c r="AZ117" s="25">
        <v>15</v>
      </c>
      <c r="BA117" s="25">
        <v>15</v>
      </c>
      <c r="BB117" s="25">
        <v>15</v>
      </c>
      <c r="BC117" s="25">
        <v>15</v>
      </c>
      <c r="BD117" s="25">
        <v>15</v>
      </c>
      <c r="BE117" s="25">
        <v>10</v>
      </c>
      <c r="BF117" s="38">
        <v>100</v>
      </c>
      <c r="BG117" s="38" t="s">
        <v>126</v>
      </c>
      <c r="BH117" s="26" t="s">
        <v>156</v>
      </c>
      <c r="BI117" s="38" t="s">
        <v>126</v>
      </c>
      <c r="BJ117" s="38" t="s">
        <v>126</v>
      </c>
      <c r="BK117" s="38">
        <v>100</v>
      </c>
      <c r="BL117" s="138"/>
      <c r="BM117" s="139"/>
      <c r="BN117" s="29" t="s">
        <v>165</v>
      </c>
      <c r="BO117" s="29" t="s">
        <v>165</v>
      </c>
      <c r="BP117" s="35">
        <v>2</v>
      </c>
      <c r="BQ117" s="137"/>
      <c r="BR117" s="35">
        <v>2</v>
      </c>
      <c r="BS117" s="137"/>
      <c r="BT117" s="49" t="s">
        <v>51</v>
      </c>
    </row>
    <row r="118" spans="1:140" s="27" customFormat="1" ht="96.75" customHeight="1" x14ac:dyDescent="0.25">
      <c r="A118" s="143">
        <v>32</v>
      </c>
      <c r="B118" s="143" t="s">
        <v>911</v>
      </c>
      <c r="C118" s="49" t="s">
        <v>51</v>
      </c>
      <c r="D118" s="82" t="s">
        <v>861</v>
      </c>
      <c r="E118" s="143" t="s">
        <v>904</v>
      </c>
      <c r="F118" s="82" t="s">
        <v>842</v>
      </c>
      <c r="G118" s="144" t="s">
        <v>32</v>
      </c>
      <c r="H118" s="145" t="s">
        <v>69</v>
      </c>
      <c r="I118" s="145" t="s">
        <v>77</v>
      </c>
      <c r="J118" s="145" t="s">
        <v>71</v>
      </c>
      <c r="K118" s="146" t="s">
        <v>295</v>
      </c>
      <c r="L118" s="147" t="s">
        <v>296</v>
      </c>
      <c r="M118" s="146" t="s">
        <v>297</v>
      </c>
      <c r="N118" s="148">
        <v>2</v>
      </c>
      <c r="O118" s="148">
        <v>4</v>
      </c>
      <c r="P118" s="149">
        <v>8</v>
      </c>
      <c r="Q118" s="150" t="s">
        <v>779</v>
      </c>
      <c r="R118" s="150" t="s">
        <v>85</v>
      </c>
      <c r="S118" s="150" t="s">
        <v>90</v>
      </c>
      <c r="T118" s="151">
        <v>1</v>
      </c>
      <c r="U118" s="151">
        <v>2</v>
      </c>
      <c r="V118" s="149">
        <v>2</v>
      </c>
      <c r="W118" s="150" t="s">
        <v>772</v>
      </c>
      <c r="X118" s="150" t="s">
        <v>87</v>
      </c>
      <c r="Y118" s="145" t="s">
        <v>528</v>
      </c>
      <c r="Z118" s="145" t="s">
        <v>23</v>
      </c>
      <c r="AA118" s="43" t="s">
        <v>703</v>
      </c>
      <c r="AB118" s="47" t="s">
        <v>298</v>
      </c>
      <c r="AC118" s="25" t="s">
        <v>23</v>
      </c>
      <c r="AD118" s="47" t="s">
        <v>589</v>
      </c>
      <c r="AE118" s="25" t="s">
        <v>7</v>
      </c>
      <c r="AF118" s="38">
        <v>0</v>
      </c>
      <c r="AG118" s="25">
        <v>0</v>
      </c>
      <c r="AH118" s="25">
        <v>0</v>
      </c>
      <c r="AI118" s="25">
        <v>0</v>
      </c>
      <c r="AJ118" s="25">
        <v>0</v>
      </c>
      <c r="AK118" s="25" t="s">
        <v>6</v>
      </c>
      <c r="AL118" s="25" t="s">
        <v>20</v>
      </c>
      <c r="AM118" s="25" t="s">
        <v>6</v>
      </c>
      <c r="AN118" s="25" t="s">
        <v>6</v>
      </c>
      <c r="AO118" s="25" t="s">
        <v>6</v>
      </c>
      <c r="AP118" s="25" t="s">
        <v>29</v>
      </c>
      <c r="AQ118" s="25" t="s">
        <v>117</v>
      </c>
      <c r="AR118" s="25" t="s">
        <v>101</v>
      </c>
      <c r="AS118" s="25" t="s">
        <v>103</v>
      </c>
      <c r="AT118" s="25" t="s">
        <v>105</v>
      </c>
      <c r="AU118" s="25" t="s">
        <v>113</v>
      </c>
      <c r="AV118" s="47" t="s">
        <v>108</v>
      </c>
      <c r="AW118" s="47" t="s">
        <v>110</v>
      </c>
      <c r="AX118" s="47" t="s">
        <v>112</v>
      </c>
      <c r="AY118" s="25">
        <v>15</v>
      </c>
      <c r="AZ118" s="25">
        <v>15</v>
      </c>
      <c r="BA118" s="25">
        <v>15</v>
      </c>
      <c r="BB118" s="25">
        <v>15</v>
      </c>
      <c r="BC118" s="25">
        <v>15</v>
      </c>
      <c r="BD118" s="25">
        <v>15</v>
      </c>
      <c r="BE118" s="25">
        <v>10</v>
      </c>
      <c r="BF118" s="38">
        <v>100</v>
      </c>
      <c r="BG118" s="38" t="s">
        <v>126</v>
      </c>
      <c r="BH118" s="26" t="s">
        <v>156</v>
      </c>
      <c r="BI118" s="38" t="s">
        <v>126</v>
      </c>
      <c r="BJ118" s="38" t="s">
        <v>126</v>
      </c>
      <c r="BK118" s="38">
        <v>100</v>
      </c>
      <c r="BL118" s="138">
        <v>100</v>
      </c>
      <c r="BM118" s="139" t="s">
        <v>126</v>
      </c>
      <c r="BN118" s="29" t="s">
        <v>165</v>
      </c>
      <c r="BO118" s="29" t="s">
        <v>165</v>
      </c>
      <c r="BP118" s="35">
        <v>2</v>
      </c>
      <c r="BQ118" s="137">
        <v>2</v>
      </c>
      <c r="BR118" s="35">
        <v>2</v>
      </c>
      <c r="BS118" s="137">
        <v>2</v>
      </c>
      <c r="BT118" s="49" t="s">
        <v>51</v>
      </c>
      <c r="BU118" s="34"/>
      <c r="BV118" s="34"/>
      <c r="BW118" s="34"/>
      <c r="BX118" s="34"/>
      <c r="BY118" s="34"/>
      <c r="BZ118" s="34"/>
      <c r="CA118" s="34"/>
      <c r="CB118" s="34"/>
      <c r="CC118" s="34"/>
      <c r="CD118" s="34"/>
      <c r="CE118" s="34"/>
      <c r="CF118" s="34"/>
      <c r="CG118" s="34"/>
      <c r="CH118" s="34"/>
      <c r="CI118" s="34"/>
      <c r="CJ118" s="34"/>
      <c r="CK118" s="34"/>
      <c r="CL118" s="34"/>
      <c r="CM118" s="34"/>
      <c r="CN118" s="34"/>
      <c r="CO118" s="34"/>
      <c r="CP118" s="34"/>
      <c r="CQ118" s="34"/>
      <c r="CR118" s="34"/>
      <c r="CS118" s="34"/>
      <c r="CT118" s="34"/>
      <c r="CU118" s="34"/>
      <c r="CV118" s="34"/>
      <c r="CW118" s="34"/>
      <c r="CX118" s="34"/>
      <c r="CY118" s="34"/>
      <c r="CZ118" s="34"/>
      <c r="DA118" s="34"/>
      <c r="DB118" s="34"/>
      <c r="DC118" s="34"/>
      <c r="DD118" s="34"/>
      <c r="DE118" s="34"/>
      <c r="DF118" s="34"/>
      <c r="DG118" s="34"/>
      <c r="DH118" s="34"/>
      <c r="DI118" s="34"/>
      <c r="DJ118" s="34"/>
      <c r="DK118" s="34"/>
      <c r="DL118" s="34"/>
      <c r="DM118" s="34"/>
      <c r="DN118" s="34"/>
      <c r="DO118" s="34"/>
      <c r="DP118" s="34"/>
      <c r="DQ118" s="34"/>
      <c r="DR118" s="34"/>
      <c r="DS118" s="34"/>
      <c r="DT118" s="34"/>
      <c r="DU118" s="34"/>
      <c r="DV118" s="34"/>
      <c r="DW118" s="34"/>
      <c r="DX118" s="34"/>
      <c r="DY118" s="34"/>
      <c r="DZ118" s="34"/>
      <c r="EA118" s="34"/>
      <c r="EB118" s="34"/>
      <c r="EC118" s="34"/>
      <c r="ED118" s="34"/>
      <c r="EE118" s="34"/>
      <c r="EF118" s="34"/>
      <c r="EG118" s="34"/>
      <c r="EH118" s="34"/>
      <c r="EI118" s="34"/>
      <c r="EJ118" s="34"/>
    </row>
    <row r="119" spans="1:140" s="27" customFormat="1" ht="112.7" x14ac:dyDescent="0.25">
      <c r="A119" s="143"/>
      <c r="B119" s="143"/>
      <c r="C119" s="49" t="s">
        <v>51</v>
      </c>
      <c r="D119" s="82" t="s">
        <v>861</v>
      </c>
      <c r="E119" s="143"/>
      <c r="F119" s="82" t="s">
        <v>842</v>
      </c>
      <c r="G119" s="144"/>
      <c r="H119" s="145"/>
      <c r="I119" s="145"/>
      <c r="J119" s="145"/>
      <c r="K119" s="146"/>
      <c r="L119" s="147"/>
      <c r="M119" s="146"/>
      <c r="N119" s="148"/>
      <c r="O119" s="148"/>
      <c r="P119" s="149"/>
      <c r="Q119" s="150" t="s">
        <v>777</v>
      </c>
      <c r="R119" s="150">
        <v>0</v>
      </c>
      <c r="S119" s="150"/>
      <c r="T119" s="151"/>
      <c r="U119" s="151"/>
      <c r="V119" s="149">
        <v>0</v>
      </c>
      <c r="W119" s="150" t="s">
        <v>777</v>
      </c>
      <c r="X119" s="150">
        <v>0</v>
      </c>
      <c r="Y119" s="145"/>
      <c r="Z119" s="145"/>
      <c r="AA119" s="43" t="s">
        <v>704</v>
      </c>
      <c r="AB119" s="47" t="s">
        <v>590</v>
      </c>
      <c r="AC119" s="25" t="s">
        <v>23</v>
      </c>
      <c r="AD119" s="47" t="s">
        <v>591</v>
      </c>
      <c r="AE119" s="25" t="s">
        <v>7</v>
      </c>
      <c r="AF119" s="38">
        <v>0</v>
      </c>
      <c r="AG119" s="25">
        <v>0</v>
      </c>
      <c r="AH119" s="25">
        <v>0</v>
      </c>
      <c r="AI119" s="25">
        <v>0</v>
      </c>
      <c r="AJ119" s="25">
        <v>0</v>
      </c>
      <c r="AK119" s="25" t="s">
        <v>6</v>
      </c>
      <c r="AL119" s="25" t="s">
        <v>20</v>
      </c>
      <c r="AM119" s="25" t="s">
        <v>6</v>
      </c>
      <c r="AN119" s="25" t="s">
        <v>6</v>
      </c>
      <c r="AO119" s="25" t="s">
        <v>6</v>
      </c>
      <c r="AP119" s="25" t="s">
        <v>29</v>
      </c>
      <c r="AQ119" s="25" t="s">
        <v>117</v>
      </c>
      <c r="AR119" s="25" t="s">
        <v>101</v>
      </c>
      <c r="AS119" s="25" t="s">
        <v>103</v>
      </c>
      <c r="AT119" s="25" t="s">
        <v>105</v>
      </c>
      <c r="AU119" s="25" t="s">
        <v>113</v>
      </c>
      <c r="AV119" s="47" t="s">
        <v>108</v>
      </c>
      <c r="AW119" s="47" t="s">
        <v>110</v>
      </c>
      <c r="AX119" s="47" t="s">
        <v>112</v>
      </c>
      <c r="AY119" s="25">
        <v>15</v>
      </c>
      <c r="AZ119" s="25">
        <v>15</v>
      </c>
      <c r="BA119" s="25">
        <v>15</v>
      </c>
      <c r="BB119" s="25">
        <v>15</v>
      </c>
      <c r="BC119" s="25">
        <v>15</v>
      </c>
      <c r="BD119" s="25">
        <v>15</v>
      </c>
      <c r="BE119" s="25">
        <v>10</v>
      </c>
      <c r="BF119" s="38">
        <v>100</v>
      </c>
      <c r="BG119" s="38" t="s">
        <v>126</v>
      </c>
      <c r="BH119" s="26" t="s">
        <v>156</v>
      </c>
      <c r="BI119" s="38" t="s">
        <v>126</v>
      </c>
      <c r="BJ119" s="38" t="s">
        <v>126</v>
      </c>
      <c r="BK119" s="38">
        <v>100</v>
      </c>
      <c r="BL119" s="138"/>
      <c r="BM119" s="139"/>
      <c r="BN119" s="29" t="s">
        <v>165</v>
      </c>
      <c r="BO119" s="29" t="s">
        <v>165</v>
      </c>
      <c r="BP119" s="35">
        <v>2</v>
      </c>
      <c r="BQ119" s="137"/>
      <c r="BR119" s="35">
        <v>2</v>
      </c>
      <c r="BS119" s="137"/>
      <c r="BT119" s="49" t="s">
        <v>51</v>
      </c>
      <c r="BU119" s="34"/>
      <c r="BV119" s="34"/>
      <c r="BW119" s="34"/>
      <c r="BX119" s="34"/>
      <c r="BY119" s="34"/>
      <c r="BZ119" s="34"/>
      <c r="CA119" s="34"/>
      <c r="CB119" s="34"/>
      <c r="CC119" s="34"/>
      <c r="CD119" s="34"/>
      <c r="CE119" s="34"/>
      <c r="CF119" s="34"/>
      <c r="CG119" s="34"/>
      <c r="CH119" s="34"/>
      <c r="CI119" s="34"/>
      <c r="CJ119" s="34"/>
      <c r="CK119" s="34"/>
      <c r="CL119" s="34"/>
      <c r="CM119" s="34"/>
      <c r="CN119" s="34"/>
      <c r="CO119" s="34"/>
      <c r="CP119" s="34"/>
      <c r="CQ119" s="34"/>
      <c r="CR119" s="34"/>
      <c r="CS119" s="34"/>
      <c r="CT119" s="34"/>
      <c r="CU119" s="34"/>
      <c r="CV119" s="34"/>
      <c r="CW119" s="34"/>
      <c r="CX119" s="34"/>
      <c r="CY119" s="34"/>
      <c r="CZ119" s="34"/>
      <c r="DA119" s="34"/>
      <c r="DB119" s="34"/>
      <c r="DC119" s="34"/>
      <c r="DD119" s="34"/>
      <c r="DE119" s="34"/>
      <c r="DF119" s="34"/>
      <c r="DG119" s="34"/>
      <c r="DH119" s="34"/>
      <c r="DI119" s="34"/>
      <c r="DJ119" s="34"/>
      <c r="DK119" s="34"/>
      <c r="DL119" s="34"/>
      <c r="DM119" s="34"/>
      <c r="DN119" s="34"/>
      <c r="DO119" s="34"/>
      <c r="DP119" s="34"/>
      <c r="DQ119" s="34"/>
      <c r="DR119" s="34"/>
      <c r="DS119" s="34"/>
      <c r="DT119" s="34"/>
      <c r="DU119" s="34"/>
      <c r="DV119" s="34"/>
      <c r="DW119" s="34"/>
      <c r="DX119" s="34"/>
      <c r="DY119" s="34"/>
      <c r="DZ119" s="34"/>
      <c r="EA119" s="34"/>
      <c r="EB119" s="34"/>
      <c r="EC119" s="34"/>
      <c r="ED119" s="34"/>
      <c r="EE119" s="34"/>
      <c r="EF119" s="34"/>
      <c r="EG119" s="34"/>
      <c r="EH119" s="34"/>
      <c r="EI119" s="34"/>
      <c r="EJ119" s="34"/>
    </row>
    <row r="120" spans="1:140" s="27" customFormat="1" ht="101.45" x14ac:dyDescent="0.25">
      <c r="A120" s="143"/>
      <c r="B120" s="143"/>
      <c r="C120" s="49" t="s">
        <v>51</v>
      </c>
      <c r="D120" s="82" t="s">
        <v>861</v>
      </c>
      <c r="E120" s="143"/>
      <c r="F120" s="82" t="s">
        <v>842</v>
      </c>
      <c r="G120" s="144"/>
      <c r="H120" s="145"/>
      <c r="I120" s="145"/>
      <c r="J120" s="145"/>
      <c r="K120" s="146"/>
      <c r="L120" s="147"/>
      <c r="M120" s="146"/>
      <c r="N120" s="148"/>
      <c r="O120" s="148"/>
      <c r="P120" s="149"/>
      <c r="Q120" s="150" t="s">
        <v>777</v>
      </c>
      <c r="R120" s="150">
        <v>0</v>
      </c>
      <c r="S120" s="150"/>
      <c r="T120" s="151"/>
      <c r="U120" s="151"/>
      <c r="V120" s="149">
        <v>0</v>
      </c>
      <c r="W120" s="150" t="s">
        <v>777</v>
      </c>
      <c r="X120" s="150">
        <v>0</v>
      </c>
      <c r="Y120" s="145"/>
      <c r="Z120" s="145"/>
      <c r="AA120" s="43" t="s">
        <v>705</v>
      </c>
      <c r="AB120" s="47" t="s">
        <v>299</v>
      </c>
      <c r="AC120" s="25" t="s">
        <v>23</v>
      </c>
      <c r="AD120" s="47" t="s">
        <v>592</v>
      </c>
      <c r="AE120" s="25" t="s">
        <v>7</v>
      </c>
      <c r="AF120" s="38">
        <v>0</v>
      </c>
      <c r="AG120" s="25">
        <v>0</v>
      </c>
      <c r="AH120" s="25">
        <v>0</v>
      </c>
      <c r="AI120" s="25">
        <v>0</v>
      </c>
      <c r="AJ120" s="25">
        <v>0</v>
      </c>
      <c r="AK120" s="25" t="s">
        <v>6</v>
      </c>
      <c r="AL120" s="25" t="s">
        <v>20</v>
      </c>
      <c r="AM120" s="25" t="s">
        <v>6</v>
      </c>
      <c r="AN120" s="25" t="s">
        <v>6</v>
      </c>
      <c r="AO120" s="25" t="s">
        <v>6</v>
      </c>
      <c r="AP120" s="25" t="s">
        <v>29</v>
      </c>
      <c r="AQ120" s="25" t="s">
        <v>117</v>
      </c>
      <c r="AR120" s="25" t="s">
        <v>101</v>
      </c>
      <c r="AS120" s="25" t="s">
        <v>103</v>
      </c>
      <c r="AT120" s="25" t="s">
        <v>105</v>
      </c>
      <c r="AU120" s="25" t="s">
        <v>113</v>
      </c>
      <c r="AV120" s="47" t="s">
        <v>108</v>
      </c>
      <c r="AW120" s="47" t="s">
        <v>110</v>
      </c>
      <c r="AX120" s="47" t="s">
        <v>112</v>
      </c>
      <c r="AY120" s="25">
        <v>15</v>
      </c>
      <c r="AZ120" s="25">
        <v>15</v>
      </c>
      <c r="BA120" s="25">
        <v>15</v>
      </c>
      <c r="BB120" s="25">
        <v>15</v>
      </c>
      <c r="BC120" s="25">
        <v>15</v>
      </c>
      <c r="BD120" s="25">
        <v>15</v>
      </c>
      <c r="BE120" s="25">
        <v>10</v>
      </c>
      <c r="BF120" s="38">
        <v>100</v>
      </c>
      <c r="BG120" s="38" t="s">
        <v>126</v>
      </c>
      <c r="BH120" s="26" t="s">
        <v>156</v>
      </c>
      <c r="BI120" s="38" t="s">
        <v>126</v>
      </c>
      <c r="BJ120" s="38" t="s">
        <v>126</v>
      </c>
      <c r="BK120" s="38">
        <v>100</v>
      </c>
      <c r="BL120" s="138"/>
      <c r="BM120" s="139"/>
      <c r="BN120" s="29" t="s">
        <v>165</v>
      </c>
      <c r="BO120" s="29" t="s">
        <v>165</v>
      </c>
      <c r="BP120" s="35">
        <v>2</v>
      </c>
      <c r="BQ120" s="137"/>
      <c r="BR120" s="35">
        <v>2</v>
      </c>
      <c r="BS120" s="137"/>
      <c r="BT120" s="49" t="s">
        <v>51</v>
      </c>
      <c r="BU120" s="34"/>
      <c r="BV120" s="34"/>
      <c r="BW120" s="34"/>
      <c r="BX120" s="34"/>
      <c r="BY120" s="34"/>
      <c r="BZ120" s="34"/>
      <c r="CA120" s="34"/>
      <c r="CB120" s="34"/>
      <c r="CC120" s="34"/>
      <c r="CD120" s="34"/>
      <c r="CE120" s="34"/>
      <c r="CF120" s="34"/>
      <c r="CG120" s="34"/>
      <c r="CH120" s="34"/>
      <c r="CI120" s="34"/>
      <c r="CJ120" s="34"/>
      <c r="CK120" s="34"/>
      <c r="CL120" s="34"/>
      <c r="CM120" s="34"/>
      <c r="CN120" s="34"/>
      <c r="CO120" s="34"/>
      <c r="CP120" s="34"/>
      <c r="CQ120" s="34"/>
      <c r="CR120" s="34"/>
      <c r="CS120" s="34"/>
      <c r="CT120" s="34"/>
      <c r="CU120" s="34"/>
      <c r="CV120" s="34"/>
      <c r="CW120" s="34"/>
      <c r="CX120" s="34"/>
      <c r="CY120" s="34"/>
      <c r="CZ120" s="34"/>
      <c r="DA120" s="34"/>
      <c r="DB120" s="34"/>
      <c r="DC120" s="34"/>
      <c r="DD120" s="34"/>
      <c r="DE120" s="34"/>
      <c r="DF120" s="34"/>
      <c r="DG120" s="34"/>
      <c r="DH120" s="34"/>
      <c r="DI120" s="34"/>
      <c r="DJ120" s="34"/>
      <c r="DK120" s="34"/>
      <c r="DL120" s="34"/>
      <c r="DM120" s="34"/>
      <c r="DN120" s="34"/>
      <c r="DO120" s="34"/>
      <c r="DP120" s="34"/>
      <c r="DQ120" s="34"/>
      <c r="DR120" s="34"/>
      <c r="DS120" s="34"/>
      <c r="DT120" s="34"/>
      <c r="DU120" s="34"/>
      <c r="DV120" s="34"/>
      <c r="DW120" s="34"/>
      <c r="DX120" s="34"/>
      <c r="DY120" s="34"/>
      <c r="DZ120" s="34"/>
      <c r="EA120" s="34"/>
      <c r="EB120" s="34"/>
      <c r="EC120" s="34"/>
      <c r="ED120" s="34"/>
      <c r="EE120" s="34"/>
      <c r="EF120" s="34"/>
      <c r="EG120" s="34"/>
      <c r="EH120" s="34"/>
      <c r="EI120" s="34"/>
      <c r="EJ120" s="34"/>
    </row>
    <row r="121" spans="1:140" s="27" customFormat="1" ht="101.45" x14ac:dyDescent="0.25">
      <c r="A121" s="143"/>
      <c r="B121" s="143"/>
      <c r="C121" s="49" t="s">
        <v>51</v>
      </c>
      <c r="D121" s="82" t="s">
        <v>861</v>
      </c>
      <c r="E121" s="143"/>
      <c r="F121" s="82" t="s">
        <v>842</v>
      </c>
      <c r="G121" s="144"/>
      <c r="H121" s="145"/>
      <c r="I121" s="145"/>
      <c r="J121" s="145"/>
      <c r="K121" s="146"/>
      <c r="L121" s="147"/>
      <c r="M121" s="146"/>
      <c r="N121" s="148"/>
      <c r="O121" s="148"/>
      <c r="P121" s="149"/>
      <c r="Q121" s="150" t="s">
        <v>777</v>
      </c>
      <c r="R121" s="150">
        <v>0</v>
      </c>
      <c r="S121" s="150"/>
      <c r="T121" s="151"/>
      <c r="U121" s="151"/>
      <c r="V121" s="149">
        <v>0</v>
      </c>
      <c r="W121" s="150" t="s">
        <v>777</v>
      </c>
      <c r="X121" s="150">
        <v>0</v>
      </c>
      <c r="Y121" s="145"/>
      <c r="Z121" s="145"/>
      <c r="AA121" s="43" t="s">
        <v>706</v>
      </c>
      <c r="AB121" s="47" t="s">
        <v>300</v>
      </c>
      <c r="AC121" s="25" t="s">
        <v>23</v>
      </c>
      <c r="AD121" s="47" t="s">
        <v>593</v>
      </c>
      <c r="AE121" s="25" t="s">
        <v>7</v>
      </c>
      <c r="AF121" s="38">
        <v>1</v>
      </c>
      <c r="AG121" s="25">
        <v>0</v>
      </c>
      <c r="AH121" s="25">
        <v>0</v>
      </c>
      <c r="AI121" s="25">
        <v>0</v>
      </c>
      <c r="AJ121" s="25">
        <v>1</v>
      </c>
      <c r="AK121" s="25" t="s">
        <v>23</v>
      </c>
      <c r="AL121" s="25" t="s">
        <v>20</v>
      </c>
      <c r="AM121" s="25" t="s">
        <v>6</v>
      </c>
      <c r="AN121" s="25" t="s">
        <v>6</v>
      </c>
      <c r="AO121" s="25" t="s">
        <v>6</v>
      </c>
      <c r="AP121" s="25" t="s">
        <v>28</v>
      </c>
      <c r="AQ121" s="25" t="s">
        <v>117</v>
      </c>
      <c r="AR121" s="25" t="s">
        <v>101</v>
      </c>
      <c r="AS121" s="25" t="s">
        <v>103</v>
      </c>
      <c r="AT121" s="25" t="s">
        <v>105</v>
      </c>
      <c r="AU121" s="25" t="s">
        <v>113</v>
      </c>
      <c r="AV121" s="47" t="s">
        <v>108</v>
      </c>
      <c r="AW121" s="47" t="s">
        <v>110</v>
      </c>
      <c r="AX121" s="47" t="s">
        <v>112</v>
      </c>
      <c r="AY121" s="25">
        <v>15</v>
      </c>
      <c r="AZ121" s="25">
        <v>15</v>
      </c>
      <c r="BA121" s="25">
        <v>15</v>
      </c>
      <c r="BB121" s="25">
        <v>15</v>
      </c>
      <c r="BC121" s="25">
        <v>15</v>
      </c>
      <c r="BD121" s="25">
        <v>15</v>
      </c>
      <c r="BE121" s="25">
        <v>10</v>
      </c>
      <c r="BF121" s="38">
        <v>100</v>
      </c>
      <c r="BG121" s="38" t="s">
        <v>126</v>
      </c>
      <c r="BH121" s="26" t="s">
        <v>156</v>
      </c>
      <c r="BI121" s="38" t="s">
        <v>126</v>
      </c>
      <c r="BJ121" s="38" t="s">
        <v>126</v>
      </c>
      <c r="BK121" s="38">
        <v>100</v>
      </c>
      <c r="BL121" s="138"/>
      <c r="BM121" s="139"/>
      <c r="BN121" s="29" t="s">
        <v>165</v>
      </c>
      <c r="BO121" s="29" t="s">
        <v>165</v>
      </c>
      <c r="BP121" s="35">
        <v>2</v>
      </c>
      <c r="BQ121" s="137"/>
      <c r="BR121" s="35">
        <v>2</v>
      </c>
      <c r="BS121" s="137"/>
      <c r="BT121" s="49" t="s">
        <v>51</v>
      </c>
      <c r="BU121" s="34"/>
      <c r="BV121" s="34"/>
      <c r="BW121" s="34"/>
      <c r="BX121" s="34"/>
      <c r="BY121" s="34"/>
      <c r="BZ121" s="34"/>
      <c r="CA121" s="34"/>
      <c r="CB121" s="34"/>
      <c r="CC121" s="34"/>
      <c r="CD121" s="34"/>
      <c r="CE121" s="34"/>
      <c r="CF121" s="34"/>
      <c r="CG121" s="34"/>
      <c r="CH121" s="34"/>
      <c r="CI121" s="34"/>
      <c r="CJ121" s="34"/>
      <c r="CK121" s="34"/>
      <c r="CL121" s="34"/>
      <c r="CM121" s="34"/>
      <c r="CN121" s="34"/>
      <c r="CO121" s="34"/>
      <c r="CP121" s="34"/>
      <c r="CQ121" s="34"/>
      <c r="CR121" s="34"/>
      <c r="CS121" s="34"/>
      <c r="CT121" s="34"/>
      <c r="CU121" s="34"/>
      <c r="CV121" s="34"/>
      <c r="CW121" s="34"/>
      <c r="CX121" s="34"/>
      <c r="CY121" s="34"/>
      <c r="CZ121" s="34"/>
      <c r="DA121" s="34"/>
      <c r="DB121" s="34"/>
      <c r="DC121" s="34"/>
      <c r="DD121" s="34"/>
      <c r="DE121" s="34"/>
      <c r="DF121" s="34"/>
      <c r="DG121" s="34"/>
      <c r="DH121" s="34"/>
      <c r="DI121" s="34"/>
      <c r="DJ121" s="34"/>
      <c r="DK121" s="34"/>
      <c r="DL121" s="34"/>
      <c r="DM121" s="34"/>
      <c r="DN121" s="34"/>
      <c r="DO121" s="34"/>
      <c r="DP121" s="34"/>
      <c r="DQ121" s="34"/>
      <c r="DR121" s="34"/>
      <c r="DS121" s="34"/>
      <c r="DT121" s="34"/>
      <c r="DU121" s="34"/>
      <c r="DV121" s="34"/>
      <c r="DW121" s="34"/>
      <c r="DX121" s="34"/>
      <c r="DY121" s="34"/>
      <c r="DZ121" s="34"/>
      <c r="EA121" s="34"/>
      <c r="EB121" s="34"/>
      <c r="EC121" s="34"/>
      <c r="ED121" s="34"/>
      <c r="EE121" s="34"/>
      <c r="EF121" s="34"/>
      <c r="EG121" s="34"/>
      <c r="EH121" s="34"/>
      <c r="EI121" s="34"/>
      <c r="EJ121" s="34"/>
    </row>
    <row r="122" spans="1:140" s="27" customFormat="1" ht="177.05" customHeight="1" x14ac:dyDescent="0.25">
      <c r="A122" s="41">
        <v>33</v>
      </c>
      <c r="B122" s="41" t="s">
        <v>435</v>
      </c>
      <c r="C122" s="49" t="s">
        <v>52</v>
      </c>
      <c r="D122" s="82" t="s">
        <v>859</v>
      </c>
      <c r="E122" s="81" t="s">
        <v>905</v>
      </c>
      <c r="F122" s="82" t="s">
        <v>831</v>
      </c>
      <c r="G122" s="42" t="s">
        <v>38</v>
      </c>
      <c r="H122" s="37" t="s">
        <v>69</v>
      </c>
      <c r="I122" s="37" t="s">
        <v>77</v>
      </c>
      <c r="J122" s="37" t="s">
        <v>83</v>
      </c>
      <c r="K122" s="43" t="s">
        <v>284</v>
      </c>
      <c r="L122" s="44" t="s">
        <v>707</v>
      </c>
      <c r="M122" s="43" t="s">
        <v>285</v>
      </c>
      <c r="N122" s="40">
        <v>2</v>
      </c>
      <c r="O122" s="40">
        <v>4</v>
      </c>
      <c r="P122" s="35">
        <v>8</v>
      </c>
      <c r="Q122" s="45" t="s">
        <v>779</v>
      </c>
      <c r="R122" s="45" t="s">
        <v>85</v>
      </c>
      <c r="S122" s="45" t="s">
        <v>90</v>
      </c>
      <c r="T122" s="39">
        <v>1</v>
      </c>
      <c r="U122" s="39">
        <v>2</v>
      </c>
      <c r="V122" s="35">
        <v>2</v>
      </c>
      <c r="W122" s="45" t="s">
        <v>772</v>
      </c>
      <c r="X122" s="45" t="s">
        <v>87</v>
      </c>
      <c r="Y122" s="37" t="s">
        <v>526</v>
      </c>
      <c r="Z122" s="37" t="s">
        <v>23</v>
      </c>
      <c r="AA122" s="43" t="s">
        <v>757</v>
      </c>
      <c r="AB122" s="47" t="s">
        <v>758</v>
      </c>
      <c r="AC122" s="25" t="s">
        <v>23</v>
      </c>
      <c r="AD122" s="47" t="s">
        <v>391</v>
      </c>
      <c r="AE122" s="25" t="s">
        <v>7</v>
      </c>
      <c r="AF122" s="38">
        <v>12</v>
      </c>
      <c r="AG122" s="25">
        <v>3</v>
      </c>
      <c r="AH122" s="25">
        <v>3</v>
      </c>
      <c r="AI122" s="25">
        <v>3</v>
      </c>
      <c r="AJ122" s="25">
        <v>3</v>
      </c>
      <c r="AK122" s="25" t="s">
        <v>23</v>
      </c>
      <c r="AL122" s="25" t="s">
        <v>20</v>
      </c>
      <c r="AM122" s="25" t="s">
        <v>6</v>
      </c>
      <c r="AN122" s="25" t="s">
        <v>6</v>
      </c>
      <c r="AO122" s="25" t="s">
        <v>6</v>
      </c>
      <c r="AP122" s="25" t="s">
        <v>27</v>
      </c>
      <c r="AQ122" s="25" t="s">
        <v>117</v>
      </c>
      <c r="AR122" s="25" t="s">
        <v>101</v>
      </c>
      <c r="AS122" s="25" t="s">
        <v>103</v>
      </c>
      <c r="AT122" s="25" t="s">
        <v>105</v>
      </c>
      <c r="AU122" s="25" t="s">
        <v>113</v>
      </c>
      <c r="AV122" s="47" t="s">
        <v>108</v>
      </c>
      <c r="AW122" s="47" t="s">
        <v>110</v>
      </c>
      <c r="AX122" s="47" t="s">
        <v>112</v>
      </c>
      <c r="AY122" s="25">
        <v>15</v>
      </c>
      <c r="AZ122" s="25">
        <v>15</v>
      </c>
      <c r="BA122" s="25">
        <v>15</v>
      </c>
      <c r="BB122" s="25">
        <v>15</v>
      </c>
      <c r="BC122" s="25">
        <v>15</v>
      </c>
      <c r="BD122" s="25">
        <v>15</v>
      </c>
      <c r="BE122" s="25">
        <v>10</v>
      </c>
      <c r="BF122" s="38">
        <v>100</v>
      </c>
      <c r="BG122" s="38" t="s">
        <v>126</v>
      </c>
      <c r="BH122" s="26" t="s">
        <v>156</v>
      </c>
      <c r="BI122" s="38" t="s">
        <v>126</v>
      </c>
      <c r="BJ122" s="38" t="s">
        <v>126</v>
      </c>
      <c r="BK122" s="38">
        <v>100</v>
      </c>
      <c r="BL122" s="36">
        <v>100</v>
      </c>
      <c r="BM122" s="38" t="s">
        <v>126</v>
      </c>
      <c r="BN122" s="29" t="s">
        <v>165</v>
      </c>
      <c r="BO122" s="29" t="s">
        <v>165</v>
      </c>
      <c r="BP122" s="35">
        <v>2</v>
      </c>
      <c r="BQ122" s="48">
        <v>2</v>
      </c>
      <c r="BR122" s="35">
        <v>2</v>
      </c>
      <c r="BS122" s="48">
        <v>2</v>
      </c>
      <c r="BT122" s="49" t="s">
        <v>52</v>
      </c>
      <c r="BU122" s="34"/>
      <c r="BV122" s="34"/>
      <c r="BW122" s="34"/>
      <c r="BX122" s="34"/>
      <c r="BY122" s="34"/>
      <c r="BZ122" s="34"/>
      <c r="CA122" s="34"/>
      <c r="CB122" s="34"/>
      <c r="CC122" s="34"/>
      <c r="CD122" s="34"/>
      <c r="CE122" s="34"/>
      <c r="CF122" s="34"/>
      <c r="CG122" s="34"/>
      <c r="CH122" s="34"/>
      <c r="CI122" s="34"/>
      <c r="CJ122" s="34"/>
      <c r="CK122" s="34"/>
      <c r="CL122" s="34"/>
      <c r="CM122" s="34"/>
      <c r="CN122" s="34"/>
      <c r="CO122" s="34"/>
      <c r="CP122" s="34"/>
      <c r="CQ122" s="34"/>
      <c r="CR122" s="34"/>
      <c r="CS122" s="34"/>
      <c r="CT122" s="34"/>
      <c r="CU122" s="34"/>
      <c r="CV122" s="34"/>
      <c r="CW122" s="34"/>
      <c r="CX122" s="34"/>
      <c r="CY122" s="34"/>
      <c r="CZ122" s="34"/>
      <c r="DA122" s="34"/>
      <c r="DB122" s="34"/>
      <c r="DC122" s="34"/>
      <c r="DD122" s="34"/>
      <c r="DE122" s="34"/>
      <c r="DF122" s="34"/>
      <c r="DG122" s="34"/>
      <c r="DH122" s="34"/>
      <c r="DI122" s="34"/>
      <c r="DJ122" s="34"/>
      <c r="DK122" s="34"/>
      <c r="DL122" s="34"/>
      <c r="DM122" s="34"/>
      <c r="DN122" s="34"/>
      <c r="DO122" s="34"/>
      <c r="DP122" s="34"/>
      <c r="DQ122" s="34"/>
      <c r="DR122" s="34"/>
      <c r="DS122" s="34"/>
      <c r="DT122" s="34"/>
      <c r="DU122" s="34"/>
      <c r="DV122" s="34"/>
      <c r="DW122" s="34"/>
      <c r="DX122" s="34"/>
      <c r="DY122" s="34"/>
      <c r="DZ122" s="34"/>
      <c r="EA122" s="34"/>
      <c r="EB122" s="34"/>
      <c r="EC122" s="34"/>
      <c r="ED122" s="34"/>
      <c r="EE122" s="34"/>
      <c r="EF122" s="34"/>
      <c r="EG122" s="34"/>
      <c r="EH122" s="34"/>
      <c r="EI122" s="34"/>
      <c r="EJ122" s="34"/>
    </row>
    <row r="123" spans="1:140" s="27" customFormat="1" ht="191.6" x14ac:dyDescent="0.25">
      <c r="A123" s="41">
        <v>34</v>
      </c>
      <c r="B123" s="41" t="s">
        <v>436</v>
      </c>
      <c r="C123" s="49" t="s">
        <v>52</v>
      </c>
      <c r="D123" s="82" t="s">
        <v>859</v>
      </c>
      <c r="E123" s="81" t="s">
        <v>906</v>
      </c>
      <c r="F123" s="82" t="s">
        <v>833</v>
      </c>
      <c r="G123" s="42" t="s">
        <v>38</v>
      </c>
      <c r="H123" s="37" t="s">
        <v>69</v>
      </c>
      <c r="I123" s="37" t="s">
        <v>41</v>
      </c>
      <c r="J123" s="37" t="s">
        <v>71</v>
      </c>
      <c r="K123" s="43" t="s">
        <v>286</v>
      </c>
      <c r="L123" s="44" t="s">
        <v>708</v>
      </c>
      <c r="M123" s="43" t="s">
        <v>287</v>
      </c>
      <c r="N123" s="40">
        <v>2</v>
      </c>
      <c r="O123" s="40">
        <v>3</v>
      </c>
      <c r="P123" s="35">
        <v>6</v>
      </c>
      <c r="Q123" s="45" t="s">
        <v>786</v>
      </c>
      <c r="R123" s="45" t="s">
        <v>86</v>
      </c>
      <c r="S123" s="45" t="s">
        <v>90</v>
      </c>
      <c r="T123" s="39">
        <v>1</v>
      </c>
      <c r="U123" s="39">
        <v>1</v>
      </c>
      <c r="V123" s="35">
        <v>1</v>
      </c>
      <c r="W123" s="45" t="s">
        <v>776</v>
      </c>
      <c r="X123" s="45" t="s">
        <v>87</v>
      </c>
      <c r="Y123" s="37" t="s">
        <v>526</v>
      </c>
      <c r="Z123" s="37" t="s">
        <v>23</v>
      </c>
      <c r="AA123" s="43" t="s">
        <v>710</v>
      </c>
      <c r="AB123" s="47" t="s">
        <v>711</v>
      </c>
      <c r="AC123" s="25" t="s">
        <v>23</v>
      </c>
      <c r="AD123" s="47" t="s">
        <v>391</v>
      </c>
      <c r="AE123" s="25" t="s">
        <v>7</v>
      </c>
      <c r="AF123" s="38">
        <v>12</v>
      </c>
      <c r="AG123" s="25">
        <v>3</v>
      </c>
      <c r="AH123" s="25">
        <v>3</v>
      </c>
      <c r="AI123" s="25">
        <v>3</v>
      </c>
      <c r="AJ123" s="25">
        <v>3</v>
      </c>
      <c r="AK123" s="25" t="s">
        <v>23</v>
      </c>
      <c r="AL123" s="25" t="s">
        <v>20</v>
      </c>
      <c r="AM123" s="25" t="s">
        <v>6</v>
      </c>
      <c r="AN123" s="25" t="s">
        <v>6</v>
      </c>
      <c r="AO123" s="25" t="s">
        <v>6</v>
      </c>
      <c r="AP123" s="25" t="s">
        <v>27</v>
      </c>
      <c r="AQ123" s="25" t="s">
        <v>117</v>
      </c>
      <c r="AR123" s="25" t="s">
        <v>101</v>
      </c>
      <c r="AS123" s="25" t="s">
        <v>103</v>
      </c>
      <c r="AT123" s="25" t="s">
        <v>105</v>
      </c>
      <c r="AU123" s="25" t="s">
        <v>113</v>
      </c>
      <c r="AV123" s="47" t="s">
        <v>108</v>
      </c>
      <c r="AW123" s="47" t="s">
        <v>110</v>
      </c>
      <c r="AX123" s="47" t="s">
        <v>112</v>
      </c>
      <c r="AY123" s="25">
        <v>15</v>
      </c>
      <c r="AZ123" s="25">
        <v>15</v>
      </c>
      <c r="BA123" s="25">
        <v>15</v>
      </c>
      <c r="BB123" s="25">
        <v>15</v>
      </c>
      <c r="BC123" s="25">
        <v>15</v>
      </c>
      <c r="BD123" s="25">
        <v>15</v>
      </c>
      <c r="BE123" s="25">
        <v>10</v>
      </c>
      <c r="BF123" s="38">
        <v>100</v>
      </c>
      <c r="BG123" s="38" t="s">
        <v>126</v>
      </c>
      <c r="BH123" s="26" t="s">
        <v>156</v>
      </c>
      <c r="BI123" s="38" t="s">
        <v>126</v>
      </c>
      <c r="BJ123" s="38" t="s">
        <v>126</v>
      </c>
      <c r="BK123" s="38">
        <v>100</v>
      </c>
      <c r="BL123" s="36">
        <v>100</v>
      </c>
      <c r="BM123" s="38" t="s">
        <v>126</v>
      </c>
      <c r="BN123" s="29" t="s">
        <v>165</v>
      </c>
      <c r="BO123" s="29" t="s">
        <v>165</v>
      </c>
      <c r="BP123" s="35">
        <v>2</v>
      </c>
      <c r="BQ123" s="48">
        <v>2</v>
      </c>
      <c r="BR123" s="35">
        <v>2</v>
      </c>
      <c r="BS123" s="48">
        <v>2</v>
      </c>
      <c r="BT123" s="49" t="s">
        <v>52</v>
      </c>
      <c r="BU123" s="34"/>
      <c r="BV123" s="34"/>
      <c r="BW123" s="34"/>
      <c r="BX123" s="34"/>
      <c r="BY123" s="34"/>
      <c r="BZ123" s="34"/>
      <c r="CA123" s="34"/>
      <c r="CB123" s="34"/>
      <c r="CC123" s="34"/>
      <c r="CD123" s="34"/>
      <c r="CE123" s="34"/>
      <c r="CF123" s="34"/>
      <c r="CG123" s="34"/>
      <c r="CH123" s="34"/>
      <c r="CI123" s="34"/>
      <c r="CJ123" s="34"/>
      <c r="CK123" s="34"/>
      <c r="CL123" s="34"/>
      <c r="CM123" s="34"/>
      <c r="CN123" s="34"/>
      <c r="CO123" s="34"/>
      <c r="CP123" s="34"/>
      <c r="CQ123" s="34"/>
      <c r="CR123" s="34"/>
      <c r="CS123" s="34"/>
      <c r="CT123" s="34"/>
      <c r="CU123" s="34"/>
      <c r="CV123" s="34"/>
      <c r="CW123" s="34"/>
      <c r="CX123" s="34"/>
      <c r="CY123" s="34"/>
      <c r="CZ123" s="34"/>
      <c r="DA123" s="34"/>
      <c r="DB123" s="34"/>
      <c r="DC123" s="34"/>
      <c r="DD123" s="34"/>
      <c r="DE123" s="34"/>
      <c r="DF123" s="34"/>
      <c r="DG123" s="34"/>
      <c r="DH123" s="34"/>
      <c r="DI123" s="34"/>
      <c r="DJ123" s="34"/>
      <c r="DK123" s="34"/>
      <c r="DL123" s="34"/>
      <c r="DM123" s="34"/>
      <c r="DN123" s="34"/>
      <c r="DO123" s="34"/>
      <c r="DP123" s="34"/>
      <c r="DQ123" s="34"/>
      <c r="DR123" s="34"/>
      <c r="DS123" s="34"/>
      <c r="DT123" s="34"/>
      <c r="DU123" s="34"/>
      <c r="DV123" s="34"/>
      <c r="DW123" s="34"/>
      <c r="DX123" s="34"/>
      <c r="DY123" s="34"/>
      <c r="DZ123" s="34"/>
      <c r="EA123" s="34"/>
      <c r="EB123" s="34"/>
      <c r="EC123" s="34"/>
      <c r="ED123" s="34"/>
      <c r="EE123" s="34"/>
      <c r="EF123" s="34"/>
      <c r="EG123" s="34"/>
      <c r="EH123" s="34"/>
      <c r="EI123" s="34"/>
      <c r="EJ123" s="34"/>
    </row>
    <row r="124" spans="1:140" s="27" customFormat="1" ht="99.7" customHeight="1" x14ac:dyDescent="0.25">
      <c r="A124" s="41">
        <v>35</v>
      </c>
      <c r="B124" s="41" t="s">
        <v>437</v>
      </c>
      <c r="C124" s="49" t="s">
        <v>52</v>
      </c>
      <c r="D124" s="82" t="s">
        <v>859</v>
      </c>
      <c r="E124" s="81" t="s">
        <v>907</v>
      </c>
      <c r="F124" s="82" t="s">
        <v>832</v>
      </c>
      <c r="G124" s="42" t="s">
        <v>38</v>
      </c>
      <c r="H124" s="37" t="s">
        <v>69</v>
      </c>
      <c r="I124" s="37" t="s">
        <v>76</v>
      </c>
      <c r="J124" s="37" t="s">
        <v>81</v>
      </c>
      <c r="K124" s="43" t="s">
        <v>288</v>
      </c>
      <c r="L124" s="44" t="s">
        <v>709</v>
      </c>
      <c r="M124" s="43" t="s">
        <v>289</v>
      </c>
      <c r="N124" s="40">
        <v>3</v>
      </c>
      <c r="O124" s="40">
        <v>3</v>
      </c>
      <c r="P124" s="35">
        <v>9</v>
      </c>
      <c r="Q124" s="45" t="s">
        <v>783</v>
      </c>
      <c r="R124" s="45" t="s">
        <v>85</v>
      </c>
      <c r="S124" s="45" t="s">
        <v>90</v>
      </c>
      <c r="T124" s="39">
        <v>1</v>
      </c>
      <c r="U124" s="39">
        <v>1</v>
      </c>
      <c r="V124" s="35">
        <v>1</v>
      </c>
      <c r="W124" s="45" t="s">
        <v>776</v>
      </c>
      <c r="X124" s="45" t="s">
        <v>87</v>
      </c>
      <c r="Y124" s="37" t="s">
        <v>526</v>
      </c>
      <c r="Z124" s="37" t="s">
        <v>23</v>
      </c>
      <c r="AA124" s="43" t="s">
        <v>527</v>
      </c>
      <c r="AB124" s="47" t="s">
        <v>712</v>
      </c>
      <c r="AC124" s="25" t="s">
        <v>23</v>
      </c>
      <c r="AD124" s="47" t="s">
        <v>390</v>
      </c>
      <c r="AE124" s="25" t="s">
        <v>7</v>
      </c>
      <c r="AF124" s="38">
        <v>12</v>
      </c>
      <c r="AG124" s="25">
        <v>3</v>
      </c>
      <c r="AH124" s="25">
        <v>3</v>
      </c>
      <c r="AI124" s="25">
        <v>3</v>
      </c>
      <c r="AJ124" s="25">
        <v>3</v>
      </c>
      <c r="AK124" s="25" t="s">
        <v>23</v>
      </c>
      <c r="AL124" s="25" t="s">
        <v>20</v>
      </c>
      <c r="AM124" s="25" t="s">
        <v>6</v>
      </c>
      <c r="AN124" s="25" t="s">
        <v>6</v>
      </c>
      <c r="AO124" s="25" t="s">
        <v>6</v>
      </c>
      <c r="AP124" s="25" t="s">
        <v>27</v>
      </c>
      <c r="AQ124" s="25" t="s">
        <v>117</v>
      </c>
      <c r="AR124" s="25" t="s">
        <v>101</v>
      </c>
      <c r="AS124" s="25" t="s">
        <v>103</v>
      </c>
      <c r="AT124" s="25" t="s">
        <v>105</v>
      </c>
      <c r="AU124" s="25" t="s">
        <v>113</v>
      </c>
      <c r="AV124" s="47" t="s">
        <v>108</v>
      </c>
      <c r="AW124" s="47" t="s">
        <v>110</v>
      </c>
      <c r="AX124" s="47" t="s">
        <v>112</v>
      </c>
      <c r="AY124" s="25">
        <v>15</v>
      </c>
      <c r="AZ124" s="25">
        <v>15</v>
      </c>
      <c r="BA124" s="25">
        <v>15</v>
      </c>
      <c r="BB124" s="25">
        <v>15</v>
      </c>
      <c r="BC124" s="25">
        <v>15</v>
      </c>
      <c r="BD124" s="25">
        <v>15</v>
      </c>
      <c r="BE124" s="25">
        <v>10</v>
      </c>
      <c r="BF124" s="38">
        <v>100</v>
      </c>
      <c r="BG124" s="38" t="s">
        <v>126</v>
      </c>
      <c r="BH124" s="26" t="s">
        <v>156</v>
      </c>
      <c r="BI124" s="38" t="s">
        <v>126</v>
      </c>
      <c r="BJ124" s="38" t="s">
        <v>126</v>
      </c>
      <c r="BK124" s="38">
        <v>100</v>
      </c>
      <c r="BL124" s="36">
        <v>100</v>
      </c>
      <c r="BM124" s="38" t="s">
        <v>126</v>
      </c>
      <c r="BN124" s="29" t="s">
        <v>165</v>
      </c>
      <c r="BO124" s="29" t="s">
        <v>165</v>
      </c>
      <c r="BP124" s="35">
        <v>2</v>
      </c>
      <c r="BQ124" s="48">
        <v>2</v>
      </c>
      <c r="BR124" s="35">
        <v>2</v>
      </c>
      <c r="BS124" s="48">
        <v>2</v>
      </c>
      <c r="BT124" s="49" t="s">
        <v>52</v>
      </c>
      <c r="BU124" s="34"/>
      <c r="BV124" s="34"/>
      <c r="BW124" s="34"/>
      <c r="BX124" s="34"/>
      <c r="BY124" s="34"/>
      <c r="BZ124" s="34"/>
      <c r="CA124" s="34"/>
      <c r="CB124" s="34"/>
      <c r="CC124" s="34"/>
      <c r="CD124" s="34"/>
      <c r="CE124" s="34"/>
      <c r="CF124" s="34"/>
      <c r="CG124" s="34"/>
      <c r="CH124" s="34"/>
      <c r="CI124" s="34"/>
      <c r="CJ124" s="34"/>
      <c r="CK124" s="34"/>
      <c r="CL124" s="34"/>
      <c r="CM124" s="34"/>
      <c r="CN124" s="34"/>
      <c r="CO124" s="34"/>
      <c r="CP124" s="34"/>
      <c r="CQ124" s="34"/>
      <c r="CR124" s="34"/>
      <c r="CS124" s="34"/>
      <c r="CT124" s="34"/>
      <c r="CU124" s="34"/>
      <c r="CV124" s="34"/>
      <c r="CW124" s="34"/>
      <c r="CX124" s="34"/>
      <c r="CY124" s="34"/>
      <c r="CZ124" s="34"/>
      <c r="DA124" s="34"/>
      <c r="DB124" s="34"/>
      <c r="DC124" s="34"/>
      <c r="DD124" s="34"/>
      <c r="DE124" s="34"/>
      <c r="DF124" s="34"/>
      <c r="DG124" s="34"/>
      <c r="DH124" s="34"/>
      <c r="DI124" s="34"/>
      <c r="DJ124" s="34"/>
      <c r="DK124" s="34"/>
      <c r="DL124" s="34"/>
      <c r="DM124" s="34"/>
      <c r="DN124" s="34"/>
      <c r="DO124" s="34"/>
      <c r="DP124" s="34"/>
      <c r="DQ124" s="34"/>
      <c r="DR124" s="34"/>
      <c r="DS124" s="34"/>
      <c r="DT124" s="34"/>
      <c r="DU124" s="34"/>
      <c r="DV124" s="34"/>
      <c r="DW124" s="34"/>
      <c r="DX124" s="34"/>
      <c r="DY124" s="34"/>
      <c r="DZ124" s="34"/>
      <c r="EA124" s="34"/>
      <c r="EB124" s="34"/>
      <c r="EC124" s="34"/>
      <c r="ED124" s="34"/>
      <c r="EE124" s="34"/>
      <c r="EF124" s="34"/>
      <c r="EG124" s="34"/>
      <c r="EH124" s="34"/>
      <c r="EI124" s="34"/>
      <c r="EJ124" s="34"/>
    </row>
    <row r="125" spans="1:140" s="27" customFormat="1" ht="98.3" customHeight="1" x14ac:dyDescent="0.25">
      <c r="A125" s="143">
        <v>36</v>
      </c>
      <c r="B125" s="143" t="s">
        <v>429</v>
      </c>
      <c r="C125" s="49" t="s">
        <v>53</v>
      </c>
      <c r="D125" s="82" t="s">
        <v>53</v>
      </c>
      <c r="E125" s="143" t="s">
        <v>429</v>
      </c>
      <c r="F125" s="82" t="s">
        <v>836</v>
      </c>
      <c r="G125" s="144" t="s">
        <v>32</v>
      </c>
      <c r="H125" s="145" t="s">
        <v>69</v>
      </c>
      <c r="I125" s="145" t="s">
        <v>77</v>
      </c>
      <c r="J125" s="145" t="s">
        <v>72</v>
      </c>
      <c r="K125" s="146" t="s">
        <v>265</v>
      </c>
      <c r="L125" s="147" t="s">
        <v>266</v>
      </c>
      <c r="M125" s="146" t="s">
        <v>267</v>
      </c>
      <c r="N125" s="148">
        <v>3</v>
      </c>
      <c r="O125" s="148">
        <v>4</v>
      </c>
      <c r="P125" s="149">
        <v>12</v>
      </c>
      <c r="Q125" s="150" t="s">
        <v>510</v>
      </c>
      <c r="R125" s="150" t="s">
        <v>84</v>
      </c>
      <c r="S125" s="150" t="s">
        <v>90</v>
      </c>
      <c r="T125" s="151">
        <v>2</v>
      </c>
      <c r="U125" s="151">
        <v>3</v>
      </c>
      <c r="V125" s="149">
        <v>6</v>
      </c>
      <c r="W125" s="150" t="s">
        <v>786</v>
      </c>
      <c r="X125" s="150" t="s">
        <v>86</v>
      </c>
      <c r="Y125" s="145" t="s">
        <v>760</v>
      </c>
      <c r="Z125" s="145" t="s">
        <v>6</v>
      </c>
      <c r="AA125" s="43" t="s">
        <v>713</v>
      </c>
      <c r="AB125" s="47" t="s">
        <v>614</v>
      </c>
      <c r="AC125" s="25" t="s">
        <v>6</v>
      </c>
      <c r="AD125" s="47" t="s">
        <v>387</v>
      </c>
      <c r="AE125" s="25" t="s">
        <v>7</v>
      </c>
      <c r="AF125" s="38">
        <v>0</v>
      </c>
      <c r="AG125" s="25">
        <v>0</v>
      </c>
      <c r="AH125" s="25">
        <v>0</v>
      </c>
      <c r="AI125" s="25">
        <v>0</v>
      </c>
      <c r="AJ125" s="25">
        <v>0</v>
      </c>
      <c r="AK125" s="25" t="s">
        <v>6</v>
      </c>
      <c r="AL125" s="25" t="s">
        <v>20</v>
      </c>
      <c r="AM125" s="25" t="s">
        <v>6</v>
      </c>
      <c r="AN125" s="25" t="s">
        <v>6</v>
      </c>
      <c r="AO125" s="25" t="s">
        <v>6</v>
      </c>
      <c r="AP125" s="25" t="s">
        <v>29</v>
      </c>
      <c r="AQ125" s="25" t="s">
        <v>117</v>
      </c>
      <c r="AR125" s="25" t="s">
        <v>101</v>
      </c>
      <c r="AS125" s="25" t="s">
        <v>103</v>
      </c>
      <c r="AT125" s="25" t="s">
        <v>105</v>
      </c>
      <c r="AU125" s="25" t="s">
        <v>113</v>
      </c>
      <c r="AV125" s="47" t="s">
        <v>108</v>
      </c>
      <c r="AW125" s="47" t="s">
        <v>110</v>
      </c>
      <c r="AX125" s="47" t="s">
        <v>112</v>
      </c>
      <c r="AY125" s="25">
        <v>15</v>
      </c>
      <c r="AZ125" s="25">
        <v>15</v>
      </c>
      <c r="BA125" s="25">
        <v>15</v>
      </c>
      <c r="BB125" s="25">
        <v>15</v>
      </c>
      <c r="BC125" s="25">
        <v>15</v>
      </c>
      <c r="BD125" s="25">
        <v>15</v>
      </c>
      <c r="BE125" s="25">
        <v>10</v>
      </c>
      <c r="BF125" s="38">
        <v>100</v>
      </c>
      <c r="BG125" s="38" t="s">
        <v>126</v>
      </c>
      <c r="BH125" s="26" t="s">
        <v>156</v>
      </c>
      <c r="BI125" s="38" t="s">
        <v>126</v>
      </c>
      <c r="BJ125" s="38" t="s">
        <v>126</v>
      </c>
      <c r="BK125" s="38">
        <v>100</v>
      </c>
      <c r="BL125" s="138">
        <v>75</v>
      </c>
      <c r="BM125" s="139" t="s">
        <v>127</v>
      </c>
      <c r="BN125" s="29" t="s">
        <v>165</v>
      </c>
      <c r="BO125" s="29" t="s">
        <v>165</v>
      </c>
      <c r="BP125" s="35">
        <v>1</v>
      </c>
      <c r="BQ125" s="137">
        <v>1</v>
      </c>
      <c r="BR125" s="35">
        <v>1</v>
      </c>
      <c r="BS125" s="137">
        <v>1</v>
      </c>
      <c r="BT125" s="49" t="s">
        <v>53</v>
      </c>
      <c r="BU125" s="34"/>
      <c r="BV125" s="34"/>
      <c r="BW125" s="34"/>
      <c r="BX125" s="34"/>
      <c r="BY125" s="34"/>
      <c r="BZ125" s="34"/>
      <c r="CA125" s="34"/>
      <c r="CB125" s="34"/>
      <c r="CC125" s="34"/>
      <c r="CD125" s="34"/>
      <c r="CE125" s="34"/>
      <c r="CF125" s="34"/>
      <c r="CG125" s="34"/>
      <c r="CH125" s="34"/>
      <c r="CI125" s="34"/>
      <c r="CJ125" s="34"/>
      <c r="CK125" s="34"/>
      <c r="CL125" s="34"/>
      <c r="CM125" s="34"/>
      <c r="CN125" s="34"/>
      <c r="CO125" s="34"/>
      <c r="CP125" s="34"/>
      <c r="CQ125" s="34"/>
      <c r="CR125" s="34"/>
      <c r="CS125" s="34"/>
      <c r="CT125" s="34"/>
      <c r="CU125" s="34"/>
      <c r="CV125" s="34"/>
      <c r="CW125" s="34"/>
      <c r="CX125" s="34"/>
      <c r="CY125" s="34"/>
      <c r="CZ125" s="34"/>
      <c r="DA125" s="34"/>
      <c r="DB125" s="34"/>
      <c r="DC125" s="34"/>
      <c r="DD125" s="34"/>
      <c r="DE125" s="34"/>
      <c r="DF125" s="34"/>
      <c r="DG125" s="34"/>
      <c r="DH125" s="34"/>
      <c r="DI125" s="34"/>
      <c r="DJ125" s="34"/>
      <c r="DK125" s="34"/>
      <c r="DL125" s="34"/>
      <c r="DM125" s="34"/>
      <c r="DN125" s="34"/>
      <c r="DO125" s="34"/>
      <c r="DP125" s="34"/>
      <c r="DQ125" s="34"/>
      <c r="DR125" s="34"/>
      <c r="DS125" s="34"/>
      <c r="DT125" s="34"/>
      <c r="DU125" s="34"/>
      <c r="DV125" s="34"/>
      <c r="DW125" s="34"/>
      <c r="DX125" s="34"/>
      <c r="DY125" s="34"/>
      <c r="DZ125" s="34"/>
      <c r="EA125" s="34"/>
      <c r="EB125" s="34"/>
      <c r="EC125" s="34"/>
      <c r="ED125" s="34"/>
      <c r="EE125" s="34"/>
      <c r="EF125" s="34"/>
      <c r="EG125" s="34"/>
      <c r="EH125" s="34"/>
      <c r="EI125" s="34"/>
      <c r="EJ125" s="34"/>
    </row>
    <row r="126" spans="1:140" s="27" customFormat="1" ht="130.55000000000001" customHeight="1" x14ac:dyDescent="0.25">
      <c r="A126" s="143"/>
      <c r="B126" s="143"/>
      <c r="C126" s="49" t="s">
        <v>53</v>
      </c>
      <c r="D126" s="82" t="s">
        <v>53</v>
      </c>
      <c r="E126" s="143"/>
      <c r="F126" s="82" t="s">
        <v>836</v>
      </c>
      <c r="G126" s="144"/>
      <c r="H126" s="145"/>
      <c r="I126" s="145"/>
      <c r="J126" s="145"/>
      <c r="K126" s="146"/>
      <c r="L126" s="147"/>
      <c r="M126" s="146"/>
      <c r="N126" s="148"/>
      <c r="O126" s="148"/>
      <c r="P126" s="149">
        <v>0</v>
      </c>
      <c r="Q126" s="150"/>
      <c r="R126" s="150"/>
      <c r="S126" s="150"/>
      <c r="T126" s="148">
        <v>-1</v>
      </c>
      <c r="U126" s="148">
        <v>0</v>
      </c>
      <c r="V126" s="149">
        <v>0</v>
      </c>
      <c r="W126" s="150"/>
      <c r="X126" s="150"/>
      <c r="Y126" s="148"/>
      <c r="Z126" s="148"/>
      <c r="AA126" s="43" t="s">
        <v>714</v>
      </c>
      <c r="AB126" s="47" t="s">
        <v>615</v>
      </c>
      <c r="AC126" s="25" t="s">
        <v>6</v>
      </c>
      <c r="AD126" s="47" t="s">
        <v>616</v>
      </c>
      <c r="AE126" s="25" t="s">
        <v>7</v>
      </c>
      <c r="AF126" s="38">
        <v>0</v>
      </c>
      <c r="AG126" s="25">
        <v>0</v>
      </c>
      <c r="AH126" s="25">
        <v>0</v>
      </c>
      <c r="AI126" s="25">
        <v>0</v>
      </c>
      <c r="AJ126" s="25">
        <v>0</v>
      </c>
      <c r="AK126" s="25" t="s">
        <v>6</v>
      </c>
      <c r="AL126" s="25" t="s">
        <v>21</v>
      </c>
      <c r="AM126" s="25" t="s">
        <v>6</v>
      </c>
      <c r="AN126" s="25" t="s">
        <v>6</v>
      </c>
      <c r="AO126" s="25" t="s">
        <v>6</v>
      </c>
      <c r="AP126" s="25" t="s">
        <v>29</v>
      </c>
      <c r="AQ126" s="25" t="s">
        <v>117</v>
      </c>
      <c r="AR126" s="25" t="s">
        <v>101</v>
      </c>
      <c r="AS126" s="25" t="s">
        <v>103</v>
      </c>
      <c r="AT126" s="25" t="s">
        <v>105</v>
      </c>
      <c r="AU126" s="25" t="s">
        <v>114</v>
      </c>
      <c r="AV126" s="47" t="s">
        <v>108</v>
      </c>
      <c r="AW126" s="47" t="s">
        <v>110</v>
      </c>
      <c r="AX126" s="47" t="s">
        <v>112</v>
      </c>
      <c r="AY126" s="25">
        <v>15</v>
      </c>
      <c r="AZ126" s="25">
        <v>15</v>
      </c>
      <c r="BA126" s="25">
        <v>15</v>
      </c>
      <c r="BB126" s="25">
        <v>10</v>
      </c>
      <c r="BC126" s="25">
        <v>15</v>
      </c>
      <c r="BD126" s="25">
        <v>15</v>
      </c>
      <c r="BE126" s="25">
        <v>10</v>
      </c>
      <c r="BF126" s="38">
        <v>95</v>
      </c>
      <c r="BG126" s="38" t="s">
        <v>127</v>
      </c>
      <c r="BH126" s="26" t="s">
        <v>156</v>
      </c>
      <c r="BI126" s="38" t="s">
        <v>126</v>
      </c>
      <c r="BJ126" s="38" t="s">
        <v>127</v>
      </c>
      <c r="BK126" s="38">
        <v>50</v>
      </c>
      <c r="BL126" s="138"/>
      <c r="BM126" s="139"/>
      <c r="BN126" s="29" t="s">
        <v>165</v>
      </c>
      <c r="BO126" s="29" t="s">
        <v>165</v>
      </c>
      <c r="BP126" s="35">
        <v>1</v>
      </c>
      <c r="BQ126" s="137"/>
      <c r="BR126" s="35">
        <v>1</v>
      </c>
      <c r="BS126" s="137"/>
      <c r="BT126" s="49" t="s">
        <v>53</v>
      </c>
      <c r="BU126" s="34"/>
      <c r="BV126" s="34"/>
      <c r="BW126" s="34"/>
      <c r="BX126" s="34"/>
      <c r="BY126" s="34"/>
      <c r="BZ126" s="34"/>
      <c r="CA126" s="34"/>
      <c r="CB126" s="34"/>
      <c r="CC126" s="34"/>
      <c r="CD126" s="34"/>
      <c r="CE126" s="34"/>
      <c r="CF126" s="34"/>
      <c r="CG126" s="34"/>
      <c r="CH126" s="34"/>
      <c r="CI126" s="34"/>
      <c r="CJ126" s="34"/>
      <c r="CK126" s="34"/>
      <c r="CL126" s="34"/>
      <c r="CM126" s="34"/>
      <c r="CN126" s="34"/>
      <c r="CO126" s="34"/>
      <c r="CP126" s="34"/>
      <c r="CQ126" s="34"/>
      <c r="CR126" s="34"/>
      <c r="CS126" s="34"/>
      <c r="CT126" s="34"/>
      <c r="CU126" s="34"/>
      <c r="CV126" s="34"/>
      <c r="CW126" s="34"/>
      <c r="CX126" s="34"/>
      <c r="CY126" s="34"/>
      <c r="CZ126" s="34"/>
      <c r="DA126" s="34"/>
      <c r="DB126" s="34"/>
      <c r="DC126" s="34"/>
      <c r="DD126" s="34"/>
      <c r="DE126" s="34"/>
      <c r="DF126" s="34"/>
      <c r="DG126" s="34"/>
      <c r="DH126" s="34"/>
      <c r="DI126" s="34"/>
      <c r="DJ126" s="34"/>
      <c r="DK126" s="34"/>
      <c r="DL126" s="34"/>
      <c r="DM126" s="34"/>
      <c r="DN126" s="34"/>
      <c r="DO126" s="34"/>
      <c r="DP126" s="34"/>
      <c r="DQ126" s="34"/>
      <c r="DR126" s="34"/>
      <c r="DS126" s="34"/>
      <c r="DT126" s="34"/>
      <c r="DU126" s="34"/>
      <c r="DV126" s="34"/>
      <c r="DW126" s="34"/>
      <c r="DX126" s="34"/>
      <c r="DY126" s="34"/>
      <c r="DZ126" s="34"/>
      <c r="EA126" s="34"/>
      <c r="EB126" s="34"/>
      <c r="EC126" s="34"/>
      <c r="ED126" s="34"/>
      <c r="EE126" s="34"/>
      <c r="EF126" s="34"/>
      <c r="EG126" s="34"/>
      <c r="EH126" s="34"/>
      <c r="EI126" s="34"/>
      <c r="EJ126" s="34"/>
    </row>
    <row r="127" spans="1:140" s="27" customFormat="1" ht="152.30000000000001" customHeight="1" x14ac:dyDescent="0.25">
      <c r="A127" s="41">
        <v>37</v>
      </c>
      <c r="B127" s="41" t="s">
        <v>430</v>
      </c>
      <c r="C127" s="49" t="s">
        <v>53</v>
      </c>
      <c r="D127" s="82" t="s">
        <v>53</v>
      </c>
      <c r="E127" s="81" t="s">
        <v>430</v>
      </c>
      <c r="F127" s="82" t="s">
        <v>837</v>
      </c>
      <c r="G127" s="42" t="s">
        <v>32</v>
      </c>
      <c r="H127" s="37" t="s">
        <v>69</v>
      </c>
      <c r="I127" s="37" t="s">
        <v>76</v>
      </c>
      <c r="J127" s="37" t="s">
        <v>71</v>
      </c>
      <c r="K127" s="43" t="s">
        <v>268</v>
      </c>
      <c r="L127" s="44" t="s">
        <v>269</v>
      </c>
      <c r="M127" s="43" t="s">
        <v>270</v>
      </c>
      <c r="N127" s="40">
        <v>2</v>
      </c>
      <c r="O127" s="40">
        <v>3</v>
      </c>
      <c r="P127" s="35">
        <v>6</v>
      </c>
      <c r="Q127" s="45" t="s">
        <v>786</v>
      </c>
      <c r="R127" s="45" t="s">
        <v>86</v>
      </c>
      <c r="S127" s="45" t="s">
        <v>90</v>
      </c>
      <c r="T127" s="39">
        <v>1</v>
      </c>
      <c r="U127" s="39">
        <v>1</v>
      </c>
      <c r="V127" s="35">
        <v>1</v>
      </c>
      <c r="W127" s="45" t="s">
        <v>776</v>
      </c>
      <c r="X127" s="45" t="s">
        <v>87</v>
      </c>
      <c r="Y127" s="37" t="s">
        <v>761</v>
      </c>
      <c r="Z127" s="37" t="s">
        <v>23</v>
      </c>
      <c r="AA127" s="43" t="s">
        <v>715</v>
      </c>
      <c r="AB127" s="47" t="s">
        <v>617</v>
      </c>
      <c r="AC127" s="25" t="s">
        <v>23</v>
      </c>
      <c r="AD127" s="47" t="s">
        <v>618</v>
      </c>
      <c r="AE127" s="25" t="s">
        <v>7</v>
      </c>
      <c r="AF127" s="38">
        <v>0</v>
      </c>
      <c r="AG127" s="25">
        <v>0</v>
      </c>
      <c r="AH127" s="25">
        <v>0</v>
      </c>
      <c r="AI127" s="25">
        <v>0</v>
      </c>
      <c r="AJ127" s="25">
        <v>0</v>
      </c>
      <c r="AK127" s="25" t="s">
        <v>6</v>
      </c>
      <c r="AL127" s="25" t="s">
        <v>20</v>
      </c>
      <c r="AM127" s="25" t="s">
        <v>6</v>
      </c>
      <c r="AN127" s="25" t="s">
        <v>6</v>
      </c>
      <c r="AO127" s="25" t="s">
        <v>6</v>
      </c>
      <c r="AP127" s="25" t="s">
        <v>29</v>
      </c>
      <c r="AQ127" s="25" t="s">
        <v>117</v>
      </c>
      <c r="AR127" s="25" t="s">
        <v>101</v>
      </c>
      <c r="AS127" s="25" t="s">
        <v>103</v>
      </c>
      <c r="AT127" s="25" t="s">
        <v>105</v>
      </c>
      <c r="AU127" s="25" t="s">
        <v>113</v>
      </c>
      <c r="AV127" s="47" t="s">
        <v>108</v>
      </c>
      <c r="AW127" s="47" t="s">
        <v>110</v>
      </c>
      <c r="AX127" s="47" t="s">
        <v>112</v>
      </c>
      <c r="AY127" s="25">
        <v>15</v>
      </c>
      <c r="AZ127" s="25">
        <v>15</v>
      </c>
      <c r="BA127" s="25">
        <v>15</v>
      </c>
      <c r="BB127" s="25">
        <v>15</v>
      </c>
      <c r="BC127" s="25">
        <v>15</v>
      </c>
      <c r="BD127" s="25">
        <v>15</v>
      </c>
      <c r="BE127" s="25">
        <v>10</v>
      </c>
      <c r="BF127" s="38">
        <v>100</v>
      </c>
      <c r="BG127" s="38" t="s">
        <v>126</v>
      </c>
      <c r="BH127" s="26" t="s">
        <v>156</v>
      </c>
      <c r="BI127" s="38" t="s">
        <v>126</v>
      </c>
      <c r="BJ127" s="38" t="s">
        <v>126</v>
      </c>
      <c r="BK127" s="38">
        <v>100</v>
      </c>
      <c r="BL127" s="36">
        <v>100</v>
      </c>
      <c r="BM127" s="38" t="s">
        <v>126</v>
      </c>
      <c r="BN127" s="29" t="s">
        <v>165</v>
      </c>
      <c r="BO127" s="29" t="s">
        <v>165</v>
      </c>
      <c r="BP127" s="35">
        <v>2</v>
      </c>
      <c r="BQ127" s="48">
        <v>2</v>
      </c>
      <c r="BR127" s="35">
        <v>2</v>
      </c>
      <c r="BS127" s="48">
        <v>2</v>
      </c>
      <c r="BT127" s="49" t="s">
        <v>53</v>
      </c>
      <c r="BU127" s="34"/>
      <c r="BV127" s="34"/>
      <c r="BW127" s="34"/>
      <c r="BX127" s="34"/>
      <c r="BY127" s="34"/>
      <c r="BZ127" s="34"/>
      <c r="CA127" s="34"/>
      <c r="CB127" s="34"/>
      <c r="CC127" s="34"/>
      <c r="CD127" s="34"/>
      <c r="CE127" s="34"/>
      <c r="CF127" s="34"/>
      <c r="CG127" s="34"/>
      <c r="CH127" s="34"/>
      <c r="CI127" s="34"/>
      <c r="CJ127" s="34"/>
      <c r="CK127" s="34"/>
      <c r="CL127" s="34"/>
      <c r="CM127" s="34"/>
      <c r="CN127" s="34"/>
      <c r="CO127" s="34"/>
      <c r="CP127" s="34"/>
      <c r="CQ127" s="34"/>
      <c r="CR127" s="34"/>
      <c r="CS127" s="34"/>
      <c r="CT127" s="34"/>
      <c r="CU127" s="34"/>
      <c r="CV127" s="34"/>
      <c r="CW127" s="34"/>
      <c r="CX127" s="34"/>
      <c r="CY127" s="34"/>
      <c r="CZ127" s="34"/>
      <c r="DA127" s="34"/>
      <c r="DB127" s="34"/>
      <c r="DC127" s="34"/>
      <c r="DD127" s="34"/>
      <c r="DE127" s="34"/>
      <c r="DF127" s="34"/>
      <c r="DG127" s="34"/>
      <c r="DH127" s="34"/>
      <c r="DI127" s="34"/>
      <c r="DJ127" s="34"/>
      <c r="DK127" s="34"/>
      <c r="DL127" s="34"/>
      <c r="DM127" s="34"/>
      <c r="DN127" s="34"/>
      <c r="DO127" s="34"/>
      <c r="DP127" s="34"/>
      <c r="DQ127" s="34"/>
      <c r="DR127" s="34"/>
      <c r="DS127" s="34"/>
      <c r="DT127" s="34"/>
      <c r="DU127" s="34"/>
      <c r="DV127" s="34"/>
      <c r="DW127" s="34"/>
      <c r="DX127" s="34"/>
      <c r="DY127" s="34"/>
      <c r="DZ127" s="34"/>
      <c r="EA127" s="34"/>
      <c r="EB127" s="34"/>
      <c r="EC127" s="34"/>
      <c r="ED127" s="34"/>
      <c r="EE127" s="34"/>
      <c r="EF127" s="34"/>
      <c r="EG127" s="34"/>
      <c r="EH127" s="34"/>
      <c r="EI127" s="34"/>
      <c r="EJ127" s="34"/>
    </row>
    <row r="128" spans="1:140" s="27" customFormat="1" ht="115.55" customHeight="1" x14ac:dyDescent="0.25">
      <c r="A128" s="143">
        <v>38</v>
      </c>
      <c r="B128" s="143" t="s">
        <v>431</v>
      </c>
      <c r="C128" s="49" t="s">
        <v>53</v>
      </c>
      <c r="D128" s="82" t="s">
        <v>53</v>
      </c>
      <c r="E128" s="143" t="s">
        <v>908</v>
      </c>
      <c r="F128" s="82" t="s">
        <v>837</v>
      </c>
      <c r="G128" s="144" t="s">
        <v>34</v>
      </c>
      <c r="H128" s="145" t="s">
        <v>65</v>
      </c>
      <c r="I128" s="145" t="s">
        <v>77</v>
      </c>
      <c r="J128" s="145" t="s">
        <v>71</v>
      </c>
      <c r="K128" s="146" t="s">
        <v>271</v>
      </c>
      <c r="L128" s="147" t="s">
        <v>619</v>
      </c>
      <c r="M128" s="146" t="s">
        <v>272</v>
      </c>
      <c r="N128" s="148">
        <v>2</v>
      </c>
      <c r="O128" s="148">
        <v>4</v>
      </c>
      <c r="P128" s="149">
        <v>8</v>
      </c>
      <c r="Q128" s="150" t="s">
        <v>779</v>
      </c>
      <c r="R128" s="150" t="s">
        <v>85</v>
      </c>
      <c r="S128" s="150" t="s">
        <v>90</v>
      </c>
      <c r="T128" s="151">
        <v>2</v>
      </c>
      <c r="U128" s="151">
        <v>3</v>
      </c>
      <c r="V128" s="149">
        <v>6</v>
      </c>
      <c r="W128" s="150" t="s">
        <v>786</v>
      </c>
      <c r="X128" s="150" t="s">
        <v>86</v>
      </c>
      <c r="Y128" s="145" t="s">
        <v>762</v>
      </c>
      <c r="Z128" s="145" t="s">
        <v>23</v>
      </c>
      <c r="AA128" s="43" t="s">
        <v>716</v>
      </c>
      <c r="AB128" s="47" t="s">
        <v>620</v>
      </c>
      <c r="AC128" s="25" t="s">
        <v>6</v>
      </c>
      <c r="AD128" s="47" t="s">
        <v>541</v>
      </c>
      <c r="AE128" s="25" t="s">
        <v>7</v>
      </c>
      <c r="AF128" s="38">
        <v>12</v>
      </c>
      <c r="AG128" s="25">
        <v>3</v>
      </c>
      <c r="AH128" s="25">
        <v>3</v>
      </c>
      <c r="AI128" s="25">
        <v>3</v>
      </c>
      <c r="AJ128" s="25">
        <v>3</v>
      </c>
      <c r="AK128" s="25" t="s">
        <v>23</v>
      </c>
      <c r="AL128" s="25" t="s">
        <v>20</v>
      </c>
      <c r="AM128" s="25" t="s">
        <v>6</v>
      </c>
      <c r="AN128" s="25" t="s">
        <v>6</v>
      </c>
      <c r="AO128" s="25" t="s">
        <v>6</v>
      </c>
      <c r="AP128" s="25" t="s">
        <v>27</v>
      </c>
      <c r="AQ128" s="25" t="s">
        <v>117</v>
      </c>
      <c r="AR128" s="25" t="s">
        <v>101</v>
      </c>
      <c r="AS128" s="25" t="s">
        <v>103</v>
      </c>
      <c r="AT128" s="25" t="s">
        <v>105</v>
      </c>
      <c r="AU128" s="25" t="s">
        <v>113</v>
      </c>
      <c r="AV128" s="47" t="s">
        <v>108</v>
      </c>
      <c r="AW128" s="47" t="s">
        <v>110</v>
      </c>
      <c r="AX128" s="47" t="s">
        <v>112</v>
      </c>
      <c r="AY128" s="25">
        <v>15</v>
      </c>
      <c r="AZ128" s="25">
        <v>15</v>
      </c>
      <c r="BA128" s="25">
        <v>15</v>
      </c>
      <c r="BB128" s="25">
        <v>15</v>
      </c>
      <c r="BC128" s="25">
        <v>15</v>
      </c>
      <c r="BD128" s="25">
        <v>15</v>
      </c>
      <c r="BE128" s="25">
        <v>10</v>
      </c>
      <c r="BF128" s="38">
        <v>100</v>
      </c>
      <c r="BG128" s="38" t="s">
        <v>126</v>
      </c>
      <c r="BH128" s="26" t="s">
        <v>156</v>
      </c>
      <c r="BI128" s="38" t="s">
        <v>126</v>
      </c>
      <c r="BJ128" s="38" t="s">
        <v>126</v>
      </c>
      <c r="BK128" s="38">
        <v>100</v>
      </c>
      <c r="BL128" s="138">
        <v>66.666666666666671</v>
      </c>
      <c r="BM128" s="139" t="s">
        <v>127</v>
      </c>
      <c r="BN128" s="29" t="s">
        <v>165</v>
      </c>
      <c r="BO128" s="29" t="s">
        <v>165</v>
      </c>
      <c r="BP128" s="35">
        <v>0</v>
      </c>
      <c r="BQ128" s="137">
        <v>0.33333333333333331</v>
      </c>
      <c r="BR128" s="35">
        <v>1</v>
      </c>
      <c r="BS128" s="137">
        <v>0.66666666666666663</v>
      </c>
      <c r="BT128" s="49" t="s">
        <v>53</v>
      </c>
      <c r="BU128" s="34"/>
      <c r="BV128" s="34"/>
      <c r="BW128" s="34"/>
      <c r="BX128" s="34"/>
      <c r="BY128" s="34"/>
      <c r="BZ128" s="34"/>
      <c r="CA128" s="34"/>
      <c r="CB128" s="34"/>
      <c r="CC128" s="34"/>
      <c r="CD128" s="34"/>
      <c r="CE128" s="34"/>
      <c r="CF128" s="34"/>
      <c r="CG128" s="34"/>
      <c r="CH128" s="34"/>
      <c r="CI128" s="34"/>
      <c r="CJ128" s="34"/>
      <c r="CK128" s="34"/>
      <c r="CL128" s="34"/>
      <c r="CM128" s="34"/>
      <c r="CN128" s="34"/>
      <c r="CO128" s="34"/>
      <c r="CP128" s="34"/>
      <c r="CQ128" s="34"/>
      <c r="CR128" s="34"/>
      <c r="CS128" s="34"/>
      <c r="CT128" s="34"/>
      <c r="CU128" s="34"/>
      <c r="CV128" s="34"/>
      <c r="CW128" s="34"/>
      <c r="CX128" s="34"/>
      <c r="CY128" s="34"/>
      <c r="CZ128" s="34"/>
      <c r="DA128" s="34"/>
      <c r="DB128" s="34"/>
      <c r="DC128" s="34"/>
      <c r="DD128" s="34"/>
      <c r="DE128" s="34"/>
      <c r="DF128" s="34"/>
      <c r="DG128" s="34"/>
      <c r="DH128" s="34"/>
      <c r="DI128" s="34"/>
      <c r="DJ128" s="34"/>
      <c r="DK128" s="34"/>
      <c r="DL128" s="34"/>
      <c r="DM128" s="34"/>
      <c r="DN128" s="34"/>
      <c r="DO128" s="34"/>
      <c r="DP128" s="34"/>
      <c r="DQ128" s="34"/>
      <c r="DR128" s="34"/>
      <c r="DS128" s="34"/>
      <c r="DT128" s="34"/>
      <c r="DU128" s="34"/>
      <c r="DV128" s="34"/>
      <c r="DW128" s="34"/>
      <c r="DX128" s="34"/>
      <c r="DY128" s="34"/>
      <c r="DZ128" s="34"/>
      <c r="EA128" s="34"/>
      <c r="EB128" s="34"/>
      <c r="EC128" s="34"/>
      <c r="ED128" s="34"/>
      <c r="EE128" s="34"/>
      <c r="EF128" s="34"/>
      <c r="EG128" s="34"/>
      <c r="EH128" s="34"/>
      <c r="EI128" s="34"/>
      <c r="EJ128" s="34"/>
    </row>
    <row r="129" spans="1:140" s="27" customFormat="1" ht="104.25" customHeight="1" x14ac:dyDescent="0.25">
      <c r="A129" s="143"/>
      <c r="B129" s="143"/>
      <c r="C129" s="49" t="s">
        <v>53</v>
      </c>
      <c r="D129" s="82" t="s">
        <v>53</v>
      </c>
      <c r="E129" s="143"/>
      <c r="F129" s="82" t="s">
        <v>837</v>
      </c>
      <c r="G129" s="144"/>
      <c r="H129" s="145"/>
      <c r="I129" s="145"/>
      <c r="J129" s="145"/>
      <c r="K129" s="146"/>
      <c r="L129" s="147"/>
      <c r="M129" s="146"/>
      <c r="N129" s="148"/>
      <c r="O129" s="148"/>
      <c r="P129" s="149"/>
      <c r="Q129" s="150"/>
      <c r="R129" s="150"/>
      <c r="S129" s="150"/>
      <c r="T129" s="151"/>
      <c r="U129" s="151"/>
      <c r="V129" s="149"/>
      <c r="W129" s="150"/>
      <c r="X129" s="150"/>
      <c r="Y129" s="145"/>
      <c r="Z129" s="145"/>
      <c r="AA129" s="43" t="s">
        <v>717</v>
      </c>
      <c r="AB129" s="47" t="s">
        <v>621</v>
      </c>
      <c r="AC129" s="25" t="s">
        <v>23</v>
      </c>
      <c r="AD129" s="47" t="s">
        <v>540</v>
      </c>
      <c r="AE129" s="25" t="s">
        <v>7</v>
      </c>
      <c r="AF129" s="38">
        <v>0</v>
      </c>
      <c r="AG129" s="25">
        <v>0</v>
      </c>
      <c r="AH129" s="25">
        <v>0</v>
      </c>
      <c r="AI129" s="25">
        <v>0</v>
      </c>
      <c r="AJ129" s="25">
        <v>0</v>
      </c>
      <c r="AK129" s="25" t="s">
        <v>6</v>
      </c>
      <c r="AL129" s="25" t="s">
        <v>21</v>
      </c>
      <c r="AM129" s="25" t="s">
        <v>6</v>
      </c>
      <c r="AN129" s="25" t="s">
        <v>6</v>
      </c>
      <c r="AO129" s="25" t="s">
        <v>6</v>
      </c>
      <c r="AP129" s="25" t="s">
        <v>29</v>
      </c>
      <c r="AQ129" s="25" t="s">
        <v>117</v>
      </c>
      <c r="AR129" s="25" t="s">
        <v>101</v>
      </c>
      <c r="AS129" s="25" t="s">
        <v>103</v>
      </c>
      <c r="AT129" s="25" t="s">
        <v>105</v>
      </c>
      <c r="AU129" s="25" t="s">
        <v>114</v>
      </c>
      <c r="AV129" s="47" t="s">
        <v>108</v>
      </c>
      <c r="AW129" s="47" t="s">
        <v>110</v>
      </c>
      <c r="AX129" s="47" t="s">
        <v>112</v>
      </c>
      <c r="AY129" s="25">
        <v>15</v>
      </c>
      <c r="AZ129" s="25">
        <v>15</v>
      </c>
      <c r="BA129" s="25">
        <v>15</v>
      </c>
      <c r="BB129" s="25">
        <v>10</v>
      </c>
      <c r="BC129" s="25">
        <v>15</v>
      </c>
      <c r="BD129" s="25">
        <v>15</v>
      </c>
      <c r="BE129" s="25">
        <v>10</v>
      </c>
      <c r="BF129" s="38">
        <v>95</v>
      </c>
      <c r="BG129" s="38" t="s">
        <v>127</v>
      </c>
      <c r="BH129" s="26" t="s">
        <v>156</v>
      </c>
      <c r="BI129" s="38" t="s">
        <v>126</v>
      </c>
      <c r="BJ129" s="38" t="s">
        <v>127</v>
      </c>
      <c r="BK129" s="38">
        <v>50</v>
      </c>
      <c r="BL129" s="138"/>
      <c r="BM129" s="139"/>
      <c r="BN129" s="29" t="s">
        <v>165</v>
      </c>
      <c r="BO129" s="29" t="s">
        <v>165</v>
      </c>
      <c r="BP129" s="35">
        <v>0</v>
      </c>
      <c r="BQ129" s="137"/>
      <c r="BR129" s="35">
        <v>0</v>
      </c>
      <c r="BS129" s="137"/>
      <c r="BT129" s="49" t="s">
        <v>53</v>
      </c>
      <c r="BU129" s="34"/>
      <c r="BV129" s="34"/>
      <c r="BW129" s="34"/>
      <c r="BX129" s="34"/>
      <c r="BY129" s="34"/>
      <c r="BZ129" s="34"/>
      <c r="CA129" s="34"/>
      <c r="CB129" s="34"/>
      <c r="CC129" s="34"/>
      <c r="CD129" s="34"/>
      <c r="CE129" s="34"/>
      <c r="CF129" s="34"/>
      <c r="CG129" s="34"/>
      <c r="CH129" s="34"/>
      <c r="CI129" s="34"/>
      <c r="CJ129" s="34"/>
      <c r="CK129" s="34"/>
      <c r="CL129" s="34"/>
      <c r="CM129" s="34"/>
      <c r="CN129" s="34"/>
      <c r="CO129" s="34"/>
      <c r="CP129" s="34"/>
      <c r="CQ129" s="34"/>
      <c r="CR129" s="34"/>
      <c r="CS129" s="34"/>
      <c r="CT129" s="34"/>
      <c r="CU129" s="34"/>
      <c r="CV129" s="34"/>
      <c r="CW129" s="34"/>
      <c r="CX129" s="34"/>
      <c r="CY129" s="34"/>
      <c r="CZ129" s="34"/>
      <c r="DA129" s="34"/>
      <c r="DB129" s="34"/>
      <c r="DC129" s="34"/>
      <c r="DD129" s="34"/>
      <c r="DE129" s="34"/>
      <c r="DF129" s="34"/>
      <c r="DG129" s="34"/>
      <c r="DH129" s="34"/>
      <c r="DI129" s="34"/>
      <c r="DJ129" s="34"/>
      <c r="DK129" s="34"/>
      <c r="DL129" s="34"/>
      <c r="DM129" s="34"/>
      <c r="DN129" s="34"/>
      <c r="DO129" s="34"/>
      <c r="DP129" s="34"/>
      <c r="DQ129" s="34"/>
      <c r="DR129" s="34"/>
      <c r="DS129" s="34"/>
      <c r="DT129" s="34"/>
      <c r="DU129" s="34"/>
      <c r="DV129" s="34"/>
      <c r="DW129" s="34"/>
      <c r="DX129" s="34"/>
      <c r="DY129" s="34"/>
      <c r="DZ129" s="34"/>
      <c r="EA129" s="34"/>
      <c r="EB129" s="34"/>
      <c r="EC129" s="34"/>
      <c r="ED129" s="34"/>
      <c r="EE129" s="34"/>
      <c r="EF129" s="34"/>
      <c r="EG129" s="34"/>
      <c r="EH129" s="34"/>
      <c r="EI129" s="34"/>
      <c r="EJ129" s="34"/>
    </row>
    <row r="130" spans="1:140" s="27" customFormat="1" ht="107.25" customHeight="1" x14ac:dyDescent="0.25">
      <c r="A130" s="143"/>
      <c r="B130" s="143"/>
      <c r="C130" s="49" t="s">
        <v>53</v>
      </c>
      <c r="D130" s="82" t="s">
        <v>53</v>
      </c>
      <c r="E130" s="143"/>
      <c r="F130" s="82" t="s">
        <v>837</v>
      </c>
      <c r="G130" s="144"/>
      <c r="H130" s="145"/>
      <c r="I130" s="145"/>
      <c r="J130" s="145"/>
      <c r="K130" s="146"/>
      <c r="L130" s="147"/>
      <c r="M130" s="146"/>
      <c r="N130" s="148"/>
      <c r="O130" s="148"/>
      <c r="P130" s="149"/>
      <c r="Q130" s="150"/>
      <c r="R130" s="150"/>
      <c r="S130" s="150"/>
      <c r="T130" s="151">
        <v>-1</v>
      </c>
      <c r="U130" s="151">
        <v>0</v>
      </c>
      <c r="V130" s="149"/>
      <c r="W130" s="150"/>
      <c r="X130" s="150"/>
      <c r="Y130" s="148"/>
      <c r="Z130" s="148"/>
      <c r="AA130" s="43" t="s">
        <v>718</v>
      </c>
      <c r="AB130" s="47" t="s">
        <v>622</v>
      </c>
      <c r="AC130" s="25" t="s">
        <v>23</v>
      </c>
      <c r="AD130" s="47" t="s">
        <v>623</v>
      </c>
      <c r="AE130" s="25" t="s">
        <v>7</v>
      </c>
      <c r="AF130" s="38">
        <v>0</v>
      </c>
      <c r="AG130" s="25">
        <v>0</v>
      </c>
      <c r="AH130" s="25">
        <v>0</v>
      </c>
      <c r="AI130" s="25">
        <v>0</v>
      </c>
      <c r="AJ130" s="25">
        <v>0</v>
      </c>
      <c r="AK130" s="25" t="s">
        <v>6</v>
      </c>
      <c r="AL130" s="25" t="s">
        <v>21</v>
      </c>
      <c r="AM130" s="25" t="s">
        <v>6</v>
      </c>
      <c r="AN130" s="25" t="s">
        <v>6</v>
      </c>
      <c r="AO130" s="25" t="s">
        <v>6</v>
      </c>
      <c r="AP130" s="25" t="s">
        <v>29</v>
      </c>
      <c r="AQ130" s="25" t="s">
        <v>117</v>
      </c>
      <c r="AR130" s="25" t="s">
        <v>101</v>
      </c>
      <c r="AS130" s="25" t="s">
        <v>103</v>
      </c>
      <c r="AT130" s="25" t="s">
        <v>105</v>
      </c>
      <c r="AU130" s="25" t="s">
        <v>114</v>
      </c>
      <c r="AV130" s="47" t="s">
        <v>108</v>
      </c>
      <c r="AW130" s="47" t="s">
        <v>110</v>
      </c>
      <c r="AX130" s="47" t="s">
        <v>112</v>
      </c>
      <c r="AY130" s="25">
        <v>15</v>
      </c>
      <c r="AZ130" s="25">
        <v>15</v>
      </c>
      <c r="BA130" s="25">
        <v>15</v>
      </c>
      <c r="BB130" s="25">
        <v>10</v>
      </c>
      <c r="BC130" s="25">
        <v>15</v>
      </c>
      <c r="BD130" s="25">
        <v>15</v>
      </c>
      <c r="BE130" s="25">
        <v>10</v>
      </c>
      <c r="BF130" s="38">
        <v>95</v>
      </c>
      <c r="BG130" s="38" t="s">
        <v>127</v>
      </c>
      <c r="BH130" s="26" t="s">
        <v>156</v>
      </c>
      <c r="BI130" s="38" t="s">
        <v>126</v>
      </c>
      <c r="BJ130" s="38" t="s">
        <v>127</v>
      </c>
      <c r="BK130" s="38">
        <v>50</v>
      </c>
      <c r="BL130" s="138"/>
      <c r="BM130" s="139"/>
      <c r="BN130" s="29" t="s">
        <v>165</v>
      </c>
      <c r="BO130" s="29" t="s">
        <v>165</v>
      </c>
      <c r="BP130" s="35">
        <v>1</v>
      </c>
      <c r="BQ130" s="137"/>
      <c r="BR130" s="35">
        <v>1</v>
      </c>
      <c r="BS130" s="137"/>
      <c r="BT130" s="49" t="s">
        <v>53</v>
      </c>
      <c r="BU130" s="34"/>
      <c r="BV130" s="34"/>
      <c r="BW130" s="34"/>
      <c r="BX130" s="34"/>
      <c r="BY130" s="34"/>
      <c r="BZ130" s="34"/>
      <c r="CA130" s="34"/>
      <c r="CB130" s="34"/>
      <c r="CC130" s="34"/>
      <c r="CD130" s="34"/>
      <c r="CE130" s="34"/>
      <c r="CF130" s="34"/>
      <c r="CG130" s="34"/>
      <c r="CH130" s="34"/>
      <c r="CI130" s="34"/>
      <c r="CJ130" s="34"/>
      <c r="CK130" s="34"/>
      <c r="CL130" s="34"/>
      <c r="CM130" s="34"/>
      <c r="CN130" s="34"/>
      <c r="CO130" s="34"/>
      <c r="CP130" s="34"/>
      <c r="CQ130" s="34"/>
      <c r="CR130" s="34"/>
      <c r="CS130" s="34"/>
      <c r="CT130" s="34"/>
      <c r="CU130" s="34"/>
      <c r="CV130" s="34"/>
      <c r="CW130" s="34"/>
      <c r="CX130" s="34"/>
      <c r="CY130" s="34"/>
      <c r="CZ130" s="34"/>
      <c r="DA130" s="34"/>
      <c r="DB130" s="34"/>
      <c r="DC130" s="34"/>
      <c r="DD130" s="34"/>
      <c r="DE130" s="34"/>
      <c r="DF130" s="34"/>
      <c r="DG130" s="34"/>
      <c r="DH130" s="34"/>
      <c r="DI130" s="34"/>
      <c r="DJ130" s="34"/>
      <c r="DK130" s="34"/>
      <c r="DL130" s="34"/>
      <c r="DM130" s="34"/>
      <c r="DN130" s="34"/>
      <c r="DO130" s="34"/>
      <c r="DP130" s="34"/>
      <c r="DQ130" s="34"/>
      <c r="DR130" s="34"/>
      <c r="DS130" s="34"/>
      <c r="DT130" s="34"/>
      <c r="DU130" s="34"/>
      <c r="DV130" s="34"/>
      <c r="DW130" s="34"/>
      <c r="DX130" s="34"/>
      <c r="DY130" s="34"/>
      <c r="DZ130" s="34"/>
      <c r="EA130" s="34"/>
      <c r="EB130" s="34"/>
      <c r="EC130" s="34"/>
      <c r="ED130" s="34"/>
      <c r="EE130" s="34"/>
      <c r="EF130" s="34"/>
      <c r="EG130" s="34"/>
      <c r="EH130" s="34"/>
      <c r="EI130" s="34"/>
      <c r="EJ130" s="34"/>
    </row>
    <row r="131" spans="1:140" s="27" customFormat="1" ht="131.35" customHeight="1" x14ac:dyDescent="0.25">
      <c r="A131" s="143">
        <v>39</v>
      </c>
      <c r="B131" s="143" t="s">
        <v>415</v>
      </c>
      <c r="C131" s="49" t="s">
        <v>56</v>
      </c>
      <c r="D131" s="82" t="s">
        <v>56</v>
      </c>
      <c r="E131" s="143" t="s">
        <v>912</v>
      </c>
      <c r="F131" s="82" t="s">
        <v>840</v>
      </c>
      <c r="G131" s="144" t="s">
        <v>32</v>
      </c>
      <c r="H131" s="145" t="s">
        <v>69</v>
      </c>
      <c r="I131" s="145" t="s">
        <v>76</v>
      </c>
      <c r="J131" s="145" t="s">
        <v>81</v>
      </c>
      <c r="K131" s="146" t="s">
        <v>228</v>
      </c>
      <c r="L131" s="147" t="s">
        <v>229</v>
      </c>
      <c r="M131" s="146" t="s">
        <v>230</v>
      </c>
      <c r="N131" s="148">
        <v>5</v>
      </c>
      <c r="O131" s="148">
        <v>3</v>
      </c>
      <c r="P131" s="149">
        <v>15</v>
      </c>
      <c r="Q131" s="150" t="s">
        <v>768</v>
      </c>
      <c r="R131" s="150" t="s">
        <v>84</v>
      </c>
      <c r="S131" s="150" t="s">
        <v>90</v>
      </c>
      <c r="T131" s="151">
        <v>3</v>
      </c>
      <c r="U131" s="151">
        <v>1</v>
      </c>
      <c r="V131" s="149">
        <v>3</v>
      </c>
      <c r="W131" s="150" t="s">
        <v>780</v>
      </c>
      <c r="X131" s="150" t="s">
        <v>87</v>
      </c>
      <c r="Y131" s="145" t="s">
        <v>518</v>
      </c>
      <c r="Z131" s="145" t="s">
        <v>6</v>
      </c>
      <c r="AA131" s="43" t="s">
        <v>739</v>
      </c>
      <c r="AB131" s="47" t="s">
        <v>610</v>
      </c>
      <c r="AC131" s="25" t="s">
        <v>6</v>
      </c>
      <c r="AD131" s="47" t="s">
        <v>611</v>
      </c>
      <c r="AE131" s="25" t="s">
        <v>7</v>
      </c>
      <c r="AF131" s="38">
        <v>96</v>
      </c>
      <c r="AG131" s="25">
        <v>24</v>
      </c>
      <c r="AH131" s="25">
        <v>24</v>
      </c>
      <c r="AI131" s="25">
        <v>24</v>
      </c>
      <c r="AJ131" s="25">
        <v>24</v>
      </c>
      <c r="AK131" s="25" t="s">
        <v>23</v>
      </c>
      <c r="AL131" s="25" t="s">
        <v>20</v>
      </c>
      <c r="AM131" s="25" t="s">
        <v>6</v>
      </c>
      <c r="AN131" s="25" t="s">
        <v>6</v>
      </c>
      <c r="AO131" s="25" t="s">
        <v>6</v>
      </c>
      <c r="AP131" s="25" t="s">
        <v>25</v>
      </c>
      <c r="AQ131" s="25" t="s">
        <v>117</v>
      </c>
      <c r="AR131" s="25" t="s">
        <v>101</v>
      </c>
      <c r="AS131" s="25" t="s">
        <v>103</v>
      </c>
      <c r="AT131" s="25" t="s">
        <v>105</v>
      </c>
      <c r="AU131" s="25" t="s">
        <v>113</v>
      </c>
      <c r="AV131" s="47" t="s">
        <v>108</v>
      </c>
      <c r="AW131" s="47" t="s">
        <v>110</v>
      </c>
      <c r="AX131" s="47" t="s">
        <v>112</v>
      </c>
      <c r="AY131" s="25">
        <v>15</v>
      </c>
      <c r="AZ131" s="25">
        <v>15</v>
      </c>
      <c r="BA131" s="25">
        <v>15</v>
      </c>
      <c r="BB131" s="25">
        <v>15</v>
      </c>
      <c r="BC131" s="25">
        <v>15</v>
      </c>
      <c r="BD131" s="25">
        <v>15</v>
      </c>
      <c r="BE131" s="25">
        <v>10</v>
      </c>
      <c r="BF131" s="38">
        <v>100</v>
      </c>
      <c r="BG131" s="38" t="s">
        <v>126</v>
      </c>
      <c r="BH131" s="26" t="s">
        <v>156</v>
      </c>
      <c r="BI131" s="38" t="s">
        <v>126</v>
      </c>
      <c r="BJ131" s="38" t="s">
        <v>126</v>
      </c>
      <c r="BK131" s="38">
        <v>100</v>
      </c>
      <c r="BL131" s="138">
        <v>100</v>
      </c>
      <c r="BM131" s="139" t="s">
        <v>126</v>
      </c>
      <c r="BN131" s="29" t="s">
        <v>165</v>
      </c>
      <c r="BO131" s="29" t="s">
        <v>165</v>
      </c>
      <c r="BP131" s="35">
        <v>2</v>
      </c>
      <c r="BQ131" s="137">
        <v>2</v>
      </c>
      <c r="BR131" s="35">
        <v>2</v>
      </c>
      <c r="BS131" s="137">
        <v>2</v>
      </c>
      <c r="BT131" s="49" t="s">
        <v>56</v>
      </c>
      <c r="BU131" s="34"/>
      <c r="BV131" s="34"/>
      <c r="BW131" s="34"/>
      <c r="BX131" s="34"/>
      <c r="BY131" s="34"/>
      <c r="BZ131" s="34"/>
      <c r="CA131" s="34"/>
      <c r="CB131" s="34"/>
      <c r="CC131" s="34"/>
      <c r="CD131" s="34"/>
      <c r="CE131" s="34"/>
      <c r="CF131" s="34"/>
      <c r="CG131" s="34"/>
      <c r="CH131" s="34"/>
      <c r="CI131" s="34"/>
      <c r="CJ131" s="34"/>
      <c r="CK131" s="34"/>
      <c r="CL131" s="34"/>
      <c r="CM131" s="34"/>
      <c r="CN131" s="34"/>
      <c r="CO131" s="34"/>
      <c r="CP131" s="34"/>
      <c r="CQ131" s="34"/>
      <c r="CR131" s="34"/>
      <c r="CS131" s="34"/>
      <c r="CT131" s="34"/>
      <c r="CU131" s="34"/>
      <c r="CV131" s="34"/>
      <c r="CW131" s="34"/>
      <c r="CX131" s="34"/>
      <c r="CY131" s="34"/>
      <c r="CZ131" s="34"/>
      <c r="DA131" s="34"/>
      <c r="DB131" s="34"/>
      <c r="DC131" s="34"/>
      <c r="DD131" s="34"/>
      <c r="DE131" s="34"/>
      <c r="DF131" s="34"/>
      <c r="DG131" s="34"/>
      <c r="DH131" s="34"/>
      <c r="DI131" s="34"/>
      <c r="DJ131" s="34"/>
      <c r="DK131" s="34"/>
      <c r="DL131" s="34"/>
      <c r="DM131" s="34"/>
      <c r="DN131" s="34"/>
      <c r="DO131" s="34"/>
      <c r="DP131" s="34"/>
      <c r="DQ131" s="34"/>
      <c r="DR131" s="34"/>
      <c r="DS131" s="34"/>
      <c r="DT131" s="34"/>
      <c r="DU131" s="34"/>
      <c r="DV131" s="34"/>
      <c r="DW131" s="34"/>
      <c r="DX131" s="34"/>
      <c r="DY131" s="34"/>
      <c r="DZ131" s="34"/>
      <c r="EA131" s="34"/>
      <c r="EB131" s="34"/>
      <c r="EC131" s="34"/>
      <c r="ED131" s="34"/>
      <c r="EE131" s="34"/>
      <c r="EF131" s="34"/>
      <c r="EG131" s="34"/>
      <c r="EH131" s="34"/>
      <c r="EI131" s="34"/>
      <c r="EJ131" s="34"/>
    </row>
    <row r="132" spans="1:140" s="27" customFormat="1" ht="109.6" customHeight="1" x14ac:dyDescent="0.25">
      <c r="A132" s="143"/>
      <c r="B132" s="143"/>
      <c r="C132" s="49" t="s">
        <v>56</v>
      </c>
      <c r="D132" s="82" t="s">
        <v>56</v>
      </c>
      <c r="E132" s="143"/>
      <c r="F132" s="82" t="s">
        <v>840</v>
      </c>
      <c r="G132" s="144"/>
      <c r="H132" s="145"/>
      <c r="I132" s="145"/>
      <c r="J132" s="145"/>
      <c r="K132" s="146"/>
      <c r="L132" s="147"/>
      <c r="M132" s="146"/>
      <c r="N132" s="148"/>
      <c r="O132" s="148"/>
      <c r="P132" s="149">
        <v>0</v>
      </c>
      <c r="Q132" s="150"/>
      <c r="R132" s="150"/>
      <c r="S132" s="150"/>
      <c r="T132" s="148">
        <v>-2</v>
      </c>
      <c r="U132" s="148">
        <v>0</v>
      </c>
      <c r="V132" s="149">
        <v>0</v>
      </c>
      <c r="W132" s="150"/>
      <c r="X132" s="150"/>
      <c r="Y132" s="148"/>
      <c r="Z132" s="148"/>
      <c r="AA132" s="43" t="s">
        <v>521</v>
      </c>
      <c r="AB132" s="47" t="s">
        <v>610</v>
      </c>
      <c r="AC132" s="25" t="s">
        <v>6</v>
      </c>
      <c r="AD132" s="47" t="s">
        <v>382</v>
      </c>
      <c r="AE132" s="25" t="s">
        <v>7</v>
      </c>
      <c r="AF132" s="38">
        <v>0</v>
      </c>
      <c r="AG132" s="25">
        <v>0</v>
      </c>
      <c r="AH132" s="25">
        <v>0</v>
      </c>
      <c r="AI132" s="25">
        <v>0</v>
      </c>
      <c r="AJ132" s="25">
        <v>0</v>
      </c>
      <c r="AK132" s="25" t="s">
        <v>6</v>
      </c>
      <c r="AL132" s="25" t="s">
        <v>20</v>
      </c>
      <c r="AM132" s="25" t="s">
        <v>6</v>
      </c>
      <c r="AN132" s="25" t="s">
        <v>6</v>
      </c>
      <c r="AO132" s="25" t="s">
        <v>6</v>
      </c>
      <c r="AP132" s="25" t="s">
        <v>29</v>
      </c>
      <c r="AQ132" s="25" t="s">
        <v>117</v>
      </c>
      <c r="AR132" s="25" t="s">
        <v>101</v>
      </c>
      <c r="AS132" s="25" t="s">
        <v>103</v>
      </c>
      <c r="AT132" s="25" t="s">
        <v>105</v>
      </c>
      <c r="AU132" s="25" t="s">
        <v>113</v>
      </c>
      <c r="AV132" s="47" t="s">
        <v>108</v>
      </c>
      <c r="AW132" s="47" t="s">
        <v>110</v>
      </c>
      <c r="AX132" s="47" t="s">
        <v>112</v>
      </c>
      <c r="AY132" s="25">
        <v>15</v>
      </c>
      <c r="AZ132" s="25">
        <v>15</v>
      </c>
      <c r="BA132" s="25">
        <v>15</v>
      </c>
      <c r="BB132" s="25">
        <v>15</v>
      </c>
      <c r="BC132" s="25">
        <v>15</v>
      </c>
      <c r="BD132" s="25">
        <v>15</v>
      </c>
      <c r="BE132" s="25">
        <v>10</v>
      </c>
      <c r="BF132" s="38">
        <v>100</v>
      </c>
      <c r="BG132" s="38" t="s">
        <v>126</v>
      </c>
      <c r="BH132" s="26" t="s">
        <v>156</v>
      </c>
      <c r="BI132" s="38" t="s">
        <v>126</v>
      </c>
      <c r="BJ132" s="38" t="s">
        <v>126</v>
      </c>
      <c r="BK132" s="38">
        <v>100</v>
      </c>
      <c r="BL132" s="138"/>
      <c r="BM132" s="139"/>
      <c r="BN132" s="29" t="s">
        <v>165</v>
      </c>
      <c r="BO132" s="29" t="s">
        <v>165</v>
      </c>
      <c r="BP132" s="35">
        <v>2</v>
      </c>
      <c r="BQ132" s="137"/>
      <c r="BR132" s="35">
        <v>2</v>
      </c>
      <c r="BS132" s="137"/>
      <c r="BT132" s="49" t="s">
        <v>56</v>
      </c>
      <c r="BU132" s="34"/>
      <c r="BV132" s="34"/>
      <c r="BW132" s="34"/>
      <c r="BX132" s="34"/>
      <c r="BY132" s="34"/>
      <c r="BZ132" s="34"/>
      <c r="CA132" s="34"/>
      <c r="CB132" s="34"/>
      <c r="CC132" s="34"/>
      <c r="CD132" s="34"/>
      <c r="CE132" s="34"/>
      <c r="CF132" s="34"/>
      <c r="CG132" s="34"/>
      <c r="CH132" s="34"/>
      <c r="CI132" s="34"/>
      <c r="CJ132" s="34"/>
      <c r="CK132" s="34"/>
      <c r="CL132" s="34"/>
      <c r="CM132" s="34"/>
      <c r="CN132" s="34"/>
      <c r="CO132" s="34"/>
      <c r="CP132" s="34"/>
      <c r="CQ132" s="34"/>
      <c r="CR132" s="34"/>
      <c r="CS132" s="34"/>
      <c r="CT132" s="34"/>
      <c r="CU132" s="34"/>
      <c r="CV132" s="34"/>
      <c r="CW132" s="34"/>
      <c r="CX132" s="34"/>
      <c r="CY132" s="34"/>
      <c r="CZ132" s="34"/>
      <c r="DA132" s="34"/>
      <c r="DB132" s="34"/>
      <c r="DC132" s="34"/>
      <c r="DD132" s="34"/>
      <c r="DE132" s="34"/>
      <c r="DF132" s="34"/>
      <c r="DG132" s="34"/>
      <c r="DH132" s="34"/>
      <c r="DI132" s="34"/>
      <c r="DJ132" s="34"/>
      <c r="DK132" s="34"/>
      <c r="DL132" s="34"/>
      <c r="DM132" s="34"/>
      <c r="DN132" s="34"/>
      <c r="DO132" s="34"/>
      <c r="DP132" s="34"/>
      <c r="DQ132" s="34"/>
      <c r="DR132" s="34"/>
      <c r="DS132" s="34"/>
      <c r="DT132" s="34"/>
      <c r="DU132" s="34"/>
      <c r="DV132" s="34"/>
      <c r="DW132" s="34"/>
      <c r="DX132" s="34"/>
      <c r="DY132" s="34"/>
      <c r="DZ132" s="34"/>
      <c r="EA132" s="34"/>
      <c r="EB132" s="34"/>
      <c r="EC132" s="34"/>
      <c r="ED132" s="34"/>
      <c r="EE132" s="34"/>
      <c r="EF132" s="34"/>
      <c r="EG132" s="34"/>
      <c r="EH132" s="34"/>
      <c r="EI132" s="34"/>
      <c r="EJ132" s="34"/>
    </row>
    <row r="133" spans="1:140" s="27" customFormat="1" ht="97.55" customHeight="1" x14ac:dyDescent="0.25">
      <c r="A133" s="143"/>
      <c r="B133" s="143"/>
      <c r="C133" s="49" t="s">
        <v>56</v>
      </c>
      <c r="D133" s="82" t="s">
        <v>56</v>
      </c>
      <c r="E133" s="143"/>
      <c r="F133" s="82" t="s">
        <v>840</v>
      </c>
      <c r="G133" s="144"/>
      <c r="H133" s="145"/>
      <c r="I133" s="145"/>
      <c r="J133" s="145"/>
      <c r="K133" s="146"/>
      <c r="L133" s="147"/>
      <c r="M133" s="146"/>
      <c r="N133" s="148"/>
      <c r="O133" s="148"/>
      <c r="P133" s="149">
        <v>0</v>
      </c>
      <c r="Q133" s="150"/>
      <c r="R133" s="150"/>
      <c r="S133" s="150"/>
      <c r="T133" s="148">
        <v>-2</v>
      </c>
      <c r="U133" s="148">
        <v>0</v>
      </c>
      <c r="V133" s="149">
        <v>0</v>
      </c>
      <c r="W133" s="150"/>
      <c r="X133" s="150"/>
      <c r="Y133" s="148"/>
      <c r="Z133" s="148"/>
      <c r="AA133" s="43" t="s">
        <v>740</v>
      </c>
      <c r="AB133" s="47" t="s">
        <v>231</v>
      </c>
      <c r="AC133" s="25" t="s">
        <v>6</v>
      </c>
      <c r="AD133" s="47" t="s">
        <v>383</v>
      </c>
      <c r="AE133" s="25" t="s">
        <v>7</v>
      </c>
      <c r="AF133" s="38">
        <v>0</v>
      </c>
      <c r="AG133" s="25">
        <v>0</v>
      </c>
      <c r="AH133" s="25">
        <v>0</v>
      </c>
      <c r="AI133" s="25">
        <v>0</v>
      </c>
      <c r="AJ133" s="25">
        <v>0</v>
      </c>
      <c r="AK133" s="25" t="s">
        <v>6</v>
      </c>
      <c r="AL133" s="25" t="s">
        <v>20</v>
      </c>
      <c r="AM133" s="25" t="s">
        <v>23</v>
      </c>
      <c r="AN133" s="25" t="s">
        <v>23</v>
      </c>
      <c r="AO133" s="25" t="s">
        <v>6</v>
      </c>
      <c r="AP133" s="25" t="s">
        <v>29</v>
      </c>
      <c r="AQ133" s="25" t="s">
        <v>117</v>
      </c>
      <c r="AR133" s="25" t="s">
        <v>101</v>
      </c>
      <c r="AS133" s="25" t="s">
        <v>103</v>
      </c>
      <c r="AT133" s="25" t="s">
        <v>105</v>
      </c>
      <c r="AU133" s="25" t="s">
        <v>113</v>
      </c>
      <c r="AV133" s="47" t="s">
        <v>108</v>
      </c>
      <c r="AW133" s="47" t="s">
        <v>110</v>
      </c>
      <c r="AX133" s="47" t="s">
        <v>112</v>
      </c>
      <c r="AY133" s="25">
        <v>15</v>
      </c>
      <c r="AZ133" s="25">
        <v>15</v>
      </c>
      <c r="BA133" s="25">
        <v>15</v>
      </c>
      <c r="BB133" s="25">
        <v>15</v>
      </c>
      <c r="BC133" s="25">
        <v>15</v>
      </c>
      <c r="BD133" s="25">
        <v>15</v>
      </c>
      <c r="BE133" s="25">
        <v>10</v>
      </c>
      <c r="BF133" s="38">
        <v>100</v>
      </c>
      <c r="BG133" s="38" t="s">
        <v>126</v>
      </c>
      <c r="BH133" s="26" t="s">
        <v>156</v>
      </c>
      <c r="BI133" s="38" t="s">
        <v>126</v>
      </c>
      <c r="BJ133" s="38" t="s">
        <v>126</v>
      </c>
      <c r="BK133" s="38">
        <v>100</v>
      </c>
      <c r="BL133" s="138"/>
      <c r="BM133" s="139"/>
      <c r="BN133" s="29" t="s">
        <v>165</v>
      </c>
      <c r="BO133" s="29" t="s">
        <v>165</v>
      </c>
      <c r="BP133" s="35">
        <v>2</v>
      </c>
      <c r="BQ133" s="137"/>
      <c r="BR133" s="35">
        <v>2</v>
      </c>
      <c r="BS133" s="137"/>
      <c r="BT133" s="49" t="s">
        <v>56</v>
      </c>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c r="DZ133" s="34"/>
      <c r="EA133" s="34"/>
      <c r="EB133" s="34"/>
      <c r="EC133" s="34"/>
      <c r="ED133" s="34"/>
      <c r="EE133" s="34"/>
      <c r="EF133" s="34"/>
      <c r="EG133" s="34"/>
      <c r="EH133" s="34"/>
      <c r="EI133" s="34"/>
      <c r="EJ133" s="34"/>
    </row>
    <row r="134" spans="1:140" s="27" customFormat="1" ht="139.5" customHeight="1" x14ac:dyDescent="0.25">
      <c r="A134" s="143">
        <v>40</v>
      </c>
      <c r="B134" s="143" t="s">
        <v>416</v>
      </c>
      <c r="C134" s="49" t="s">
        <v>56</v>
      </c>
      <c r="D134" s="82" t="s">
        <v>56</v>
      </c>
      <c r="E134" s="143" t="s">
        <v>913</v>
      </c>
      <c r="F134" s="82" t="s">
        <v>840</v>
      </c>
      <c r="G134" s="144" t="s">
        <v>34</v>
      </c>
      <c r="H134" s="145" t="s">
        <v>64</v>
      </c>
      <c r="I134" s="145" t="s">
        <v>76</v>
      </c>
      <c r="J134" s="145" t="s">
        <v>71</v>
      </c>
      <c r="K134" s="146" t="s">
        <v>232</v>
      </c>
      <c r="L134" s="147" t="s">
        <v>233</v>
      </c>
      <c r="M134" s="146" t="s">
        <v>234</v>
      </c>
      <c r="N134" s="148">
        <v>3</v>
      </c>
      <c r="O134" s="148">
        <v>4</v>
      </c>
      <c r="P134" s="149">
        <v>12</v>
      </c>
      <c r="Q134" s="150" t="s">
        <v>510</v>
      </c>
      <c r="R134" s="150" t="s">
        <v>84</v>
      </c>
      <c r="S134" s="150" t="s">
        <v>90</v>
      </c>
      <c r="T134" s="151">
        <v>1</v>
      </c>
      <c r="U134" s="151">
        <v>4</v>
      </c>
      <c r="V134" s="149">
        <v>4</v>
      </c>
      <c r="W134" s="150" t="s">
        <v>781</v>
      </c>
      <c r="X134" s="150" t="s">
        <v>85</v>
      </c>
      <c r="Y134" s="145" t="s">
        <v>518</v>
      </c>
      <c r="Z134" s="145" t="s">
        <v>6</v>
      </c>
      <c r="AA134" s="43" t="s">
        <v>739</v>
      </c>
      <c r="AB134" s="47" t="s">
        <v>610</v>
      </c>
      <c r="AC134" s="25" t="s">
        <v>6</v>
      </c>
      <c r="AD134" s="47" t="s">
        <v>611</v>
      </c>
      <c r="AE134" s="25" t="s">
        <v>7</v>
      </c>
      <c r="AF134" s="38">
        <v>96</v>
      </c>
      <c r="AG134" s="25">
        <v>24</v>
      </c>
      <c r="AH134" s="25">
        <v>24</v>
      </c>
      <c r="AI134" s="25">
        <v>24</v>
      </c>
      <c r="AJ134" s="25">
        <v>24</v>
      </c>
      <c r="AK134" s="25" t="s">
        <v>23</v>
      </c>
      <c r="AL134" s="25" t="s">
        <v>20</v>
      </c>
      <c r="AM134" s="25" t="s">
        <v>6</v>
      </c>
      <c r="AN134" s="25" t="s">
        <v>6</v>
      </c>
      <c r="AO134" s="25" t="s">
        <v>6</v>
      </c>
      <c r="AP134" s="25" t="s">
        <v>25</v>
      </c>
      <c r="AQ134" s="25" t="s">
        <v>117</v>
      </c>
      <c r="AR134" s="25" t="s">
        <v>101</v>
      </c>
      <c r="AS134" s="25" t="s">
        <v>103</v>
      </c>
      <c r="AT134" s="25" t="s">
        <v>105</v>
      </c>
      <c r="AU134" s="25" t="s">
        <v>113</v>
      </c>
      <c r="AV134" s="47" t="s">
        <v>108</v>
      </c>
      <c r="AW134" s="47" t="s">
        <v>110</v>
      </c>
      <c r="AX134" s="47" t="s">
        <v>112</v>
      </c>
      <c r="AY134" s="25">
        <v>15</v>
      </c>
      <c r="AZ134" s="25">
        <v>15</v>
      </c>
      <c r="BA134" s="25">
        <v>15</v>
      </c>
      <c r="BB134" s="25">
        <v>15</v>
      </c>
      <c r="BC134" s="25">
        <v>15</v>
      </c>
      <c r="BD134" s="25">
        <v>15</v>
      </c>
      <c r="BE134" s="25">
        <v>10</v>
      </c>
      <c r="BF134" s="38">
        <v>100</v>
      </c>
      <c r="BG134" s="38" t="s">
        <v>126</v>
      </c>
      <c r="BH134" s="26" t="s">
        <v>156</v>
      </c>
      <c r="BI134" s="38" t="s">
        <v>126</v>
      </c>
      <c r="BJ134" s="38" t="s">
        <v>126</v>
      </c>
      <c r="BK134" s="38">
        <v>100</v>
      </c>
      <c r="BL134" s="138">
        <v>100</v>
      </c>
      <c r="BM134" s="139" t="s">
        <v>126</v>
      </c>
      <c r="BN134" s="29" t="s">
        <v>165</v>
      </c>
      <c r="BO134" s="29" t="s">
        <v>165</v>
      </c>
      <c r="BP134" s="35">
        <v>0</v>
      </c>
      <c r="BQ134" s="137">
        <v>1.5</v>
      </c>
      <c r="BR134" s="35">
        <v>2</v>
      </c>
      <c r="BS134" s="137">
        <v>0</v>
      </c>
      <c r="BT134" s="49" t="s">
        <v>56</v>
      </c>
      <c r="BU134" s="34"/>
      <c r="BV134" s="34"/>
      <c r="BW134" s="34"/>
      <c r="BX134" s="34"/>
      <c r="BY134" s="34"/>
      <c r="BZ134" s="34"/>
      <c r="CA134" s="34"/>
      <c r="CB134" s="34"/>
      <c r="CC134" s="34"/>
      <c r="CD134" s="34"/>
      <c r="CE134" s="34"/>
      <c r="CF134" s="34"/>
      <c r="CG134" s="34"/>
      <c r="CH134" s="34"/>
      <c r="CI134" s="34"/>
      <c r="CJ134" s="34"/>
      <c r="CK134" s="34"/>
      <c r="CL134" s="34"/>
      <c r="CM134" s="34"/>
      <c r="CN134" s="34"/>
      <c r="CO134" s="34"/>
      <c r="CP134" s="34"/>
      <c r="CQ134" s="34"/>
      <c r="CR134" s="34"/>
      <c r="CS134" s="34"/>
      <c r="CT134" s="34"/>
      <c r="CU134" s="34"/>
      <c r="CV134" s="34"/>
      <c r="CW134" s="34"/>
      <c r="CX134" s="34"/>
      <c r="CY134" s="34"/>
      <c r="CZ134" s="34"/>
      <c r="DA134" s="34"/>
      <c r="DB134" s="34"/>
      <c r="DC134" s="34"/>
      <c r="DD134" s="34"/>
      <c r="DE134" s="34"/>
      <c r="DF134" s="34"/>
      <c r="DG134" s="34"/>
      <c r="DH134" s="34"/>
      <c r="DI134" s="34"/>
      <c r="DJ134" s="34"/>
      <c r="DK134" s="34"/>
      <c r="DL134" s="34"/>
      <c r="DM134" s="34"/>
      <c r="DN134" s="34"/>
      <c r="DO134" s="34"/>
      <c r="DP134" s="34"/>
      <c r="DQ134" s="34"/>
      <c r="DR134" s="34"/>
      <c r="DS134" s="34"/>
      <c r="DT134" s="34"/>
      <c r="DU134" s="34"/>
      <c r="DV134" s="34"/>
      <c r="DW134" s="34"/>
      <c r="DX134" s="34"/>
      <c r="DY134" s="34"/>
      <c r="DZ134" s="34"/>
      <c r="EA134" s="34"/>
      <c r="EB134" s="34"/>
      <c r="EC134" s="34"/>
      <c r="ED134" s="34"/>
      <c r="EE134" s="34"/>
      <c r="EF134" s="34"/>
      <c r="EG134" s="34"/>
      <c r="EH134" s="34"/>
      <c r="EI134" s="34"/>
      <c r="EJ134" s="34"/>
    </row>
    <row r="135" spans="1:140" s="27" customFormat="1" ht="109.6" customHeight="1" x14ac:dyDescent="0.25">
      <c r="A135" s="143"/>
      <c r="B135" s="143"/>
      <c r="C135" s="49" t="s">
        <v>56</v>
      </c>
      <c r="D135" s="82" t="s">
        <v>56</v>
      </c>
      <c r="E135" s="143"/>
      <c r="F135" s="82" t="s">
        <v>840</v>
      </c>
      <c r="G135" s="144"/>
      <c r="H135" s="145"/>
      <c r="I135" s="145"/>
      <c r="J135" s="145"/>
      <c r="K135" s="146"/>
      <c r="L135" s="147"/>
      <c r="M135" s="146"/>
      <c r="N135" s="148"/>
      <c r="O135" s="148"/>
      <c r="P135" s="149"/>
      <c r="Q135" s="150"/>
      <c r="R135" s="150"/>
      <c r="S135" s="150"/>
      <c r="T135" s="151"/>
      <c r="U135" s="151"/>
      <c r="V135" s="149">
        <v>0</v>
      </c>
      <c r="W135" s="150"/>
      <c r="X135" s="150"/>
      <c r="Y135" s="145"/>
      <c r="Z135" s="145"/>
      <c r="AA135" s="43" t="s">
        <v>522</v>
      </c>
      <c r="AB135" s="47" t="s">
        <v>235</v>
      </c>
      <c r="AC135" s="25" t="s">
        <v>23</v>
      </c>
      <c r="AD135" s="47" t="s">
        <v>406</v>
      </c>
      <c r="AE135" s="25" t="s">
        <v>7</v>
      </c>
      <c r="AF135" s="38">
        <v>2</v>
      </c>
      <c r="AG135" s="25">
        <v>0</v>
      </c>
      <c r="AH135" s="25">
        <v>1</v>
      </c>
      <c r="AI135" s="25">
        <v>0</v>
      </c>
      <c r="AJ135" s="25">
        <v>1</v>
      </c>
      <c r="AK135" s="25" t="s">
        <v>23</v>
      </c>
      <c r="AL135" s="25" t="s">
        <v>20</v>
      </c>
      <c r="AM135" s="25" t="s">
        <v>23</v>
      </c>
      <c r="AN135" s="25" t="s">
        <v>23</v>
      </c>
      <c r="AO135" s="25" t="s">
        <v>6</v>
      </c>
      <c r="AP135" s="25" t="s">
        <v>31</v>
      </c>
      <c r="AQ135" s="25" t="s">
        <v>117</v>
      </c>
      <c r="AR135" s="25" t="s">
        <v>101</v>
      </c>
      <c r="AS135" s="25" t="s">
        <v>103</v>
      </c>
      <c r="AT135" s="25" t="s">
        <v>105</v>
      </c>
      <c r="AU135" s="25" t="s">
        <v>113</v>
      </c>
      <c r="AV135" s="47" t="s">
        <v>108</v>
      </c>
      <c r="AW135" s="47" t="s">
        <v>110</v>
      </c>
      <c r="AX135" s="47" t="s">
        <v>112</v>
      </c>
      <c r="AY135" s="25">
        <v>15</v>
      </c>
      <c r="AZ135" s="25">
        <v>15</v>
      </c>
      <c r="BA135" s="25">
        <v>15</v>
      </c>
      <c r="BB135" s="25">
        <v>15</v>
      </c>
      <c r="BC135" s="25">
        <v>15</v>
      </c>
      <c r="BD135" s="25">
        <v>15</v>
      </c>
      <c r="BE135" s="25">
        <v>10</v>
      </c>
      <c r="BF135" s="38">
        <v>100</v>
      </c>
      <c r="BG135" s="38" t="s">
        <v>126</v>
      </c>
      <c r="BH135" s="26" t="s">
        <v>156</v>
      </c>
      <c r="BI135" s="38" t="s">
        <v>126</v>
      </c>
      <c r="BJ135" s="38" t="s">
        <v>126</v>
      </c>
      <c r="BK135" s="38">
        <v>100</v>
      </c>
      <c r="BL135" s="138"/>
      <c r="BM135" s="139"/>
      <c r="BN135" s="29" t="s">
        <v>165</v>
      </c>
      <c r="BO135" s="29" t="s">
        <v>165</v>
      </c>
      <c r="BP135" s="35">
        <v>2</v>
      </c>
      <c r="BQ135" s="137"/>
      <c r="BR135" s="35">
        <v>2</v>
      </c>
      <c r="BS135" s="137"/>
      <c r="BT135" s="49" t="s">
        <v>56</v>
      </c>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c r="DZ135" s="34"/>
      <c r="EA135" s="34"/>
      <c r="EB135" s="34"/>
      <c r="EC135" s="34"/>
      <c r="ED135" s="34"/>
      <c r="EE135" s="34"/>
      <c r="EF135" s="34"/>
      <c r="EG135" s="34"/>
      <c r="EH135" s="34"/>
      <c r="EI135" s="34"/>
      <c r="EJ135" s="34"/>
    </row>
    <row r="136" spans="1:140" s="27" customFormat="1" ht="107.25" customHeight="1" x14ac:dyDescent="0.25">
      <c r="A136" s="143"/>
      <c r="B136" s="143"/>
      <c r="C136" s="49" t="s">
        <v>56</v>
      </c>
      <c r="D136" s="82" t="s">
        <v>56</v>
      </c>
      <c r="E136" s="143"/>
      <c r="F136" s="82" t="s">
        <v>840</v>
      </c>
      <c r="G136" s="144"/>
      <c r="H136" s="145"/>
      <c r="I136" s="145"/>
      <c r="J136" s="145"/>
      <c r="K136" s="146"/>
      <c r="L136" s="147"/>
      <c r="M136" s="146"/>
      <c r="N136" s="148"/>
      <c r="O136" s="148"/>
      <c r="P136" s="149"/>
      <c r="Q136" s="150"/>
      <c r="R136" s="150"/>
      <c r="S136" s="150"/>
      <c r="T136" s="151"/>
      <c r="U136" s="151"/>
      <c r="V136" s="149">
        <v>0</v>
      </c>
      <c r="W136" s="150"/>
      <c r="X136" s="150"/>
      <c r="Y136" s="145"/>
      <c r="Z136" s="145"/>
      <c r="AA136" s="43" t="s">
        <v>740</v>
      </c>
      <c r="AB136" s="47" t="s">
        <v>610</v>
      </c>
      <c r="AC136" s="25" t="s">
        <v>6</v>
      </c>
      <c r="AD136" s="47" t="s">
        <v>383</v>
      </c>
      <c r="AE136" s="25" t="s">
        <v>7</v>
      </c>
      <c r="AF136" s="38">
        <v>0</v>
      </c>
      <c r="AG136" s="25">
        <v>0</v>
      </c>
      <c r="AH136" s="25">
        <v>0</v>
      </c>
      <c r="AI136" s="25">
        <v>0</v>
      </c>
      <c r="AJ136" s="25">
        <v>0</v>
      </c>
      <c r="AK136" s="25" t="s">
        <v>6</v>
      </c>
      <c r="AL136" s="25" t="s">
        <v>20</v>
      </c>
      <c r="AM136" s="25" t="s">
        <v>23</v>
      </c>
      <c r="AN136" s="25" t="s">
        <v>23</v>
      </c>
      <c r="AO136" s="25" t="s">
        <v>6</v>
      </c>
      <c r="AP136" s="25" t="s">
        <v>29</v>
      </c>
      <c r="AQ136" s="25" t="s">
        <v>117</v>
      </c>
      <c r="AR136" s="25" t="s">
        <v>101</v>
      </c>
      <c r="AS136" s="25" t="s">
        <v>103</v>
      </c>
      <c r="AT136" s="25" t="s">
        <v>105</v>
      </c>
      <c r="AU136" s="25" t="s">
        <v>113</v>
      </c>
      <c r="AV136" s="47" t="s">
        <v>108</v>
      </c>
      <c r="AW136" s="47" t="s">
        <v>110</v>
      </c>
      <c r="AX136" s="47" t="s">
        <v>112</v>
      </c>
      <c r="AY136" s="25">
        <v>15</v>
      </c>
      <c r="AZ136" s="25">
        <v>15</v>
      </c>
      <c r="BA136" s="25">
        <v>15</v>
      </c>
      <c r="BB136" s="25">
        <v>15</v>
      </c>
      <c r="BC136" s="25">
        <v>15</v>
      </c>
      <c r="BD136" s="25">
        <v>15</v>
      </c>
      <c r="BE136" s="25">
        <v>10</v>
      </c>
      <c r="BF136" s="38">
        <v>100</v>
      </c>
      <c r="BG136" s="38" t="s">
        <v>126</v>
      </c>
      <c r="BH136" s="26" t="s">
        <v>156</v>
      </c>
      <c r="BI136" s="38" t="s">
        <v>126</v>
      </c>
      <c r="BJ136" s="38" t="s">
        <v>126</v>
      </c>
      <c r="BK136" s="38">
        <v>100</v>
      </c>
      <c r="BL136" s="138"/>
      <c r="BM136" s="139"/>
      <c r="BN136" s="29" t="s">
        <v>165</v>
      </c>
      <c r="BO136" s="29" t="s">
        <v>165</v>
      </c>
      <c r="BP136" s="35">
        <v>2</v>
      </c>
      <c r="BQ136" s="137"/>
      <c r="BR136" s="35">
        <v>2</v>
      </c>
      <c r="BS136" s="137"/>
      <c r="BT136" s="49" t="s">
        <v>56</v>
      </c>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c r="DZ136" s="34"/>
      <c r="EA136" s="34"/>
      <c r="EB136" s="34"/>
      <c r="EC136" s="34"/>
      <c r="ED136" s="34"/>
      <c r="EE136" s="34"/>
      <c r="EF136" s="34"/>
      <c r="EG136" s="34"/>
      <c r="EH136" s="34"/>
      <c r="EI136" s="34"/>
      <c r="EJ136" s="34"/>
    </row>
    <row r="137" spans="1:140" s="27" customFormat="1" ht="95.95" customHeight="1" x14ac:dyDescent="0.25">
      <c r="A137" s="143"/>
      <c r="B137" s="143"/>
      <c r="C137" s="49" t="s">
        <v>56</v>
      </c>
      <c r="D137" s="82" t="s">
        <v>56</v>
      </c>
      <c r="E137" s="143"/>
      <c r="F137" s="82" t="s">
        <v>840</v>
      </c>
      <c r="G137" s="144"/>
      <c r="H137" s="145"/>
      <c r="I137" s="145"/>
      <c r="J137" s="145"/>
      <c r="K137" s="146"/>
      <c r="L137" s="147"/>
      <c r="M137" s="146"/>
      <c r="N137" s="148"/>
      <c r="O137" s="148"/>
      <c r="P137" s="149"/>
      <c r="Q137" s="150" t="s">
        <v>777</v>
      </c>
      <c r="R137" s="150">
        <v>0</v>
      </c>
      <c r="S137" s="150"/>
      <c r="T137" s="151"/>
      <c r="U137" s="151"/>
      <c r="V137" s="149">
        <v>0</v>
      </c>
      <c r="W137" s="150" t="s">
        <v>777</v>
      </c>
      <c r="X137" s="150">
        <v>0</v>
      </c>
      <c r="Y137" s="145"/>
      <c r="Z137" s="145"/>
      <c r="AA137" s="43" t="s">
        <v>741</v>
      </c>
      <c r="AB137" s="47" t="s">
        <v>235</v>
      </c>
      <c r="AC137" s="25" t="s">
        <v>23</v>
      </c>
      <c r="AD137" s="47" t="s">
        <v>407</v>
      </c>
      <c r="AE137" s="25" t="s">
        <v>7</v>
      </c>
      <c r="AF137" s="38">
        <v>0</v>
      </c>
      <c r="AG137" s="25">
        <v>0</v>
      </c>
      <c r="AH137" s="25">
        <v>0</v>
      </c>
      <c r="AI137" s="25">
        <v>0</v>
      </c>
      <c r="AJ137" s="25">
        <v>0</v>
      </c>
      <c r="AK137" s="25" t="s">
        <v>6</v>
      </c>
      <c r="AL137" s="25" t="s">
        <v>20</v>
      </c>
      <c r="AM137" s="25" t="s">
        <v>23</v>
      </c>
      <c r="AN137" s="25" t="s">
        <v>23</v>
      </c>
      <c r="AO137" s="25" t="s">
        <v>6</v>
      </c>
      <c r="AP137" s="25" t="s">
        <v>29</v>
      </c>
      <c r="AQ137" s="25" t="s">
        <v>117</v>
      </c>
      <c r="AR137" s="25" t="s">
        <v>101</v>
      </c>
      <c r="AS137" s="25" t="s">
        <v>103</v>
      </c>
      <c r="AT137" s="25" t="s">
        <v>105</v>
      </c>
      <c r="AU137" s="25" t="s">
        <v>113</v>
      </c>
      <c r="AV137" s="47" t="s">
        <v>108</v>
      </c>
      <c r="AW137" s="47" t="s">
        <v>110</v>
      </c>
      <c r="AX137" s="47" t="s">
        <v>112</v>
      </c>
      <c r="AY137" s="25">
        <v>15</v>
      </c>
      <c r="AZ137" s="25">
        <v>15</v>
      </c>
      <c r="BA137" s="25">
        <v>15</v>
      </c>
      <c r="BB137" s="25">
        <v>15</v>
      </c>
      <c r="BC137" s="25">
        <v>15</v>
      </c>
      <c r="BD137" s="25">
        <v>15</v>
      </c>
      <c r="BE137" s="25">
        <v>10</v>
      </c>
      <c r="BF137" s="38">
        <v>100</v>
      </c>
      <c r="BG137" s="38" t="s">
        <v>126</v>
      </c>
      <c r="BH137" s="26" t="s">
        <v>156</v>
      </c>
      <c r="BI137" s="38" t="s">
        <v>126</v>
      </c>
      <c r="BJ137" s="38" t="s">
        <v>126</v>
      </c>
      <c r="BK137" s="38">
        <v>100</v>
      </c>
      <c r="BL137" s="138"/>
      <c r="BM137" s="139"/>
      <c r="BN137" s="29" t="s">
        <v>165</v>
      </c>
      <c r="BO137" s="29" t="s">
        <v>165</v>
      </c>
      <c r="BP137" s="35">
        <v>2</v>
      </c>
      <c r="BQ137" s="137"/>
      <c r="BR137" s="35">
        <v>2</v>
      </c>
      <c r="BS137" s="137"/>
      <c r="BT137" s="49" t="s">
        <v>56</v>
      </c>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c r="DZ137" s="34"/>
      <c r="EA137" s="34"/>
      <c r="EB137" s="34"/>
      <c r="EC137" s="34"/>
      <c r="ED137" s="34"/>
      <c r="EE137" s="34"/>
      <c r="EF137" s="34"/>
      <c r="EG137" s="34"/>
      <c r="EH137" s="34"/>
      <c r="EI137" s="34"/>
      <c r="EJ137" s="34"/>
    </row>
    <row r="138" spans="1:140" s="27" customFormat="1" ht="123.85" customHeight="1" x14ac:dyDescent="0.2">
      <c r="A138" s="143">
        <v>41</v>
      </c>
      <c r="B138" s="143" t="s">
        <v>448</v>
      </c>
      <c r="C138" s="169" t="s">
        <v>55</v>
      </c>
      <c r="D138" s="82" t="s">
        <v>55</v>
      </c>
      <c r="E138" s="143" t="s">
        <v>448</v>
      </c>
      <c r="F138" s="82" t="s">
        <v>864</v>
      </c>
      <c r="G138" s="144" t="s">
        <v>290</v>
      </c>
      <c r="H138" s="145" t="s">
        <v>69</v>
      </c>
      <c r="I138" s="145" t="s">
        <v>77</v>
      </c>
      <c r="J138" s="145" t="s">
        <v>71</v>
      </c>
      <c r="K138" s="146" t="s">
        <v>333</v>
      </c>
      <c r="L138" s="147" t="s">
        <v>334</v>
      </c>
      <c r="M138" s="146" t="s">
        <v>335</v>
      </c>
      <c r="N138" s="145">
        <v>5</v>
      </c>
      <c r="O138" s="145">
        <v>3</v>
      </c>
      <c r="P138" s="149">
        <v>15</v>
      </c>
      <c r="Q138" s="150" t="s">
        <v>768</v>
      </c>
      <c r="R138" s="150" t="s">
        <v>84</v>
      </c>
      <c r="S138" s="150" t="s">
        <v>90</v>
      </c>
      <c r="T138" s="151">
        <v>4</v>
      </c>
      <c r="U138" s="151">
        <v>2</v>
      </c>
      <c r="V138" s="149">
        <v>8</v>
      </c>
      <c r="W138" s="150" t="s">
        <v>769</v>
      </c>
      <c r="X138" s="150" t="s">
        <v>85</v>
      </c>
      <c r="Y138" s="145" t="s">
        <v>759</v>
      </c>
      <c r="Z138" s="145" t="s">
        <v>6</v>
      </c>
      <c r="AA138" s="43" t="s">
        <v>687</v>
      </c>
      <c r="AB138" s="47" t="s">
        <v>639</v>
      </c>
      <c r="AC138" s="47" t="s">
        <v>6</v>
      </c>
      <c r="AD138" s="47" t="s">
        <v>542</v>
      </c>
      <c r="AE138" s="25" t="s">
        <v>7</v>
      </c>
      <c r="AF138" s="38">
        <v>0</v>
      </c>
      <c r="AG138" s="25">
        <v>0</v>
      </c>
      <c r="AH138" s="25">
        <v>0</v>
      </c>
      <c r="AI138" s="25">
        <v>0</v>
      </c>
      <c r="AJ138" s="25">
        <v>0</v>
      </c>
      <c r="AK138" s="25" t="s">
        <v>6</v>
      </c>
      <c r="AL138" s="47" t="s">
        <v>21</v>
      </c>
      <c r="AM138" s="47" t="s">
        <v>6</v>
      </c>
      <c r="AN138" s="47" t="s">
        <v>6</v>
      </c>
      <c r="AO138" s="47" t="s">
        <v>6</v>
      </c>
      <c r="AP138" s="47" t="s">
        <v>29</v>
      </c>
      <c r="AQ138" s="25" t="s">
        <v>117</v>
      </c>
      <c r="AR138" s="25" t="s">
        <v>101</v>
      </c>
      <c r="AS138" s="25" t="s">
        <v>103</v>
      </c>
      <c r="AT138" s="25" t="s">
        <v>105</v>
      </c>
      <c r="AU138" s="25" t="s">
        <v>114</v>
      </c>
      <c r="AV138" s="47" t="s">
        <v>108</v>
      </c>
      <c r="AW138" s="47" t="s">
        <v>110</v>
      </c>
      <c r="AX138" s="47" t="s">
        <v>112</v>
      </c>
      <c r="AY138" s="25">
        <v>15</v>
      </c>
      <c r="AZ138" s="25">
        <v>15</v>
      </c>
      <c r="BA138" s="25">
        <v>15</v>
      </c>
      <c r="BB138" s="25">
        <v>10</v>
      </c>
      <c r="BC138" s="25">
        <v>15</v>
      </c>
      <c r="BD138" s="25">
        <v>15</v>
      </c>
      <c r="BE138" s="25">
        <v>10</v>
      </c>
      <c r="BF138" s="38">
        <v>95</v>
      </c>
      <c r="BG138" s="38" t="s">
        <v>127</v>
      </c>
      <c r="BH138" s="26" t="s">
        <v>156</v>
      </c>
      <c r="BI138" s="38" t="s">
        <v>126</v>
      </c>
      <c r="BJ138" s="38" t="s">
        <v>127</v>
      </c>
      <c r="BK138" s="38">
        <v>50</v>
      </c>
      <c r="BL138" s="138">
        <v>75</v>
      </c>
      <c r="BM138" s="139" t="s">
        <v>127</v>
      </c>
      <c r="BN138" s="29" t="s">
        <v>165</v>
      </c>
      <c r="BO138" s="29" t="s">
        <v>167</v>
      </c>
      <c r="BP138" s="35">
        <v>1</v>
      </c>
      <c r="BQ138" s="137">
        <v>1</v>
      </c>
      <c r="BR138" s="35">
        <v>1</v>
      </c>
      <c r="BS138" s="137">
        <v>1</v>
      </c>
      <c r="BT138" s="30" t="s">
        <v>55</v>
      </c>
    </row>
    <row r="139" spans="1:140" s="27" customFormat="1" ht="99.1" customHeight="1" x14ac:dyDescent="0.2">
      <c r="A139" s="143"/>
      <c r="B139" s="143"/>
      <c r="C139" s="169" t="s">
        <v>55</v>
      </c>
      <c r="D139" s="82" t="s">
        <v>55</v>
      </c>
      <c r="E139" s="143"/>
      <c r="F139" s="82" t="s">
        <v>864</v>
      </c>
      <c r="G139" s="144"/>
      <c r="H139" s="145"/>
      <c r="I139" s="145"/>
      <c r="J139" s="145"/>
      <c r="K139" s="146"/>
      <c r="L139" s="147"/>
      <c r="M139" s="146"/>
      <c r="N139" s="145"/>
      <c r="O139" s="145"/>
      <c r="P139" s="149"/>
      <c r="Q139" s="150"/>
      <c r="R139" s="150">
        <v>0</v>
      </c>
      <c r="S139" s="150"/>
      <c r="T139" s="151"/>
      <c r="U139" s="151"/>
      <c r="V139" s="149"/>
      <c r="W139" s="150"/>
      <c r="X139" s="150">
        <v>0</v>
      </c>
      <c r="Y139" s="145"/>
      <c r="Z139" s="145"/>
      <c r="AA139" s="43" t="s">
        <v>688</v>
      </c>
      <c r="AB139" s="47" t="s">
        <v>336</v>
      </c>
      <c r="AC139" s="47" t="s">
        <v>23</v>
      </c>
      <c r="AD139" s="47" t="s">
        <v>399</v>
      </c>
      <c r="AE139" s="25" t="s">
        <v>7</v>
      </c>
      <c r="AF139" s="38">
        <v>12</v>
      </c>
      <c r="AG139" s="25">
        <v>3</v>
      </c>
      <c r="AH139" s="25">
        <v>3</v>
      </c>
      <c r="AI139" s="25">
        <v>3</v>
      </c>
      <c r="AJ139" s="25">
        <v>3</v>
      </c>
      <c r="AK139" s="25" t="s">
        <v>23</v>
      </c>
      <c r="AL139" s="47" t="s">
        <v>20</v>
      </c>
      <c r="AM139" s="47" t="s">
        <v>6</v>
      </c>
      <c r="AN139" s="47" t="s">
        <v>6</v>
      </c>
      <c r="AO139" s="47" t="s">
        <v>6</v>
      </c>
      <c r="AP139" s="47" t="s">
        <v>29</v>
      </c>
      <c r="AQ139" s="25" t="s">
        <v>117</v>
      </c>
      <c r="AR139" s="25" t="s">
        <v>101</v>
      </c>
      <c r="AS139" s="25" t="s">
        <v>103</v>
      </c>
      <c r="AT139" s="25" t="s">
        <v>105</v>
      </c>
      <c r="AU139" s="25" t="s">
        <v>113</v>
      </c>
      <c r="AV139" s="47" t="s">
        <v>108</v>
      </c>
      <c r="AW139" s="47" t="s">
        <v>110</v>
      </c>
      <c r="AX139" s="47" t="s">
        <v>112</v>
      </c>
      <c r="AY139" s="25">
        <v>15</v>
      </c>
      <c r="AZ139" s="25">
        <v>15</v>
      </c>
      <c r="BA139" s="25">
        <v>15</v>
      </c>
      <c r="BB139" s="25">
        <v>15</v>
      </c>
      <c r="BC139" s="25">
        <v>15</v>
      </c>
      <c r="BD139" s="25">
        <v>15</v>
      </c>
      <c r="BE139" s="25">
        <v>10</v>
      </c>
      <c r="BF139" s="38">
        <v>100</v>
      </c>
      <c r="BG139" s="38" t="s">
        <v>126</v>
      </c>
      <c r="BH139" s="26" t="s">
        <v>156</v>
      </c>
      <c r="BI139" s="38" t="s">
        <v>126</v>
      </c>
      <c r="BJ139" s="38" t="s">
        <v>126</v>
      </c>
      <c r="BK139" s="38">
        <v>100</v>
      </c>
      <c r="BL139" s="138"/>
      <c r="BM139" s="139"/>
      <c r="BN139" s="29" t="s">
        <v>165</v>
      </c>
      <c r="BO139" s="29" t="s">
        <v>165</v>
      </c>
      <c r="BP139" s="35">
        <v>1</v>
      </c>
      <c r="BQ139" s="137"/>
      <c r="BR139" s="35">
        <v>1</v>
      </c>
      <c r="BS139" s="137"/>
      <c r="BT139" s="30" t="s">
        <v>55</v>
      </c>
    </row>
    <row r="140" spans="1:140" s="27" customFormat="1" ht="127.6" customHeight="1" x14ac:dyDescent="0.2">
      <c r="A140" s="143">
        <v>42</v>
      </c>
      <c r="B140" s="143" t="s">
        <v>449</v>
      </c>
      <c r="C140" s="169" t="s">
        <v>55</v>
      </c>
      <c r="D140" s="82" t="s">
        <v>55</v>
      </c>
      <c r="E140" s="143" t="s">
        <v>449</v>
      </c>
      <c r="F140" s="82" t="s">
        <v>864</v>
      </c>
      <c r="G140" s="144" t="s">
        <v>34</v>
      </c>
      <c r="H140" s="145" t="s">
        <v>69</v>
      </c>
      <c r="I140" s="145" t="s">
        <v>76</v>
      </c>
      <c r="J140" s="145" t="s">
        <v>82</v>
      </c>
      <c r="K140" s="146" t="s">
        <v>337</v>
      </c>
      <c r="L140" s="147" t="s">
        <v>338</v>
      </c>
      <c r="M140" s="146" t="s">
        <v>339</v>
      </c>
      <c r="N140" s="145">
        <v>2</v>
      </c>
      <c r="O140" s="145">
        <v>5</v>
      </c>
      <c r="P140" s="149">
        <v>10</v>
      </c>
      <c r="Q140" s="150" t="s">
        <v>785</v>
      </c>
      <c r="R140" s="150" t="s">
        <v>84</v>
      </c>
      <c r="S140" s="150" t="s">
        <v>90</v>
      </c>
      <c r="T140" s="151">
        <v>1</v>
      </c>
      <c r="U140" s="151">
        <v>5</v>
      </c>
      <c r="V140" s="149">
        <v>5</v>
      </c>
      <c r="W140" s="150" t="s">
        <v>775</v>
      </c>
      <c r="X140" s="150" t="s">
        <v>84</v>
      </c>
      <c r="Y140" s="145" t="s">
        <v>759</v>
      </c>
      <c r="Z140" s="145" t="s">
        <v>23</v>
      </c>
      <c r="AA140" s="43" t="s">
        <v>689</v>
      </c>
      <c r="AB140" s="47" t="s">
        <v>498</v>
      </c>
      <c r="AC140" s="47" t="s">
        <v>6</v>
      </c>
      <c r="AD140" s="47" t="s">
        <v>640</v>
      </c>
      <c r="AE140" s="25" t="s">
        <v>7</v>
      </c>
      <c r="AF140" s="38">
        <v>0</v>
      </c>
      <c r="AG140" s="25">
        <v>0</v>
      </c>
      <c r="AH140" s="25">
        <v>0</v>
      </c>
      <c r="AI140" s="25">
        <v>0</v>
      </c>
      <c r="AJ140" s="25">
        <v>0</v>
      </c>
      <c r="AK140" s="25" t="s">
        <v>6</v>
      </c>
      <c r="AL140" s="47" t="s">
        <v>20</v>
      </c>
      <c r="AM140" s="47" t="s">
        <v>6</v>
      </c>
      <c r="AN140" s="47" t="s">
        <v>6</v>
      </c>
      <c r="AO140" s="47" t="s">
        <v>6</v>
      </c>
      <c r="AP140" s="47" t="s">
        <v>29</v>
      </c>
      <c r="AQ140" s="25" t="s">
        <v>117</v>
      </c>
      <c r="AR140" s="25" t="s">
        <v>101</v>
      </c>
      <c r="AS140" s="25" t="s">
        <v>103</v>
      </c>
      <c r="AT140" s="25" t="s">
        <v>105</v>
      </c>
      <c r="AU140" s="25" t="s">
        <v>113</v>
      </c>
      <c r="AV140" s="47" t="s">
        <v>108</v>
      </c>
      <c r="AW140" s="47" t="s">
        <v>110</v>
      </c>
      <c r="AX140" s="47" t="s">
        <v>112</v>
      </c>
      <c r="AY140" s="25">
        <v>15</v>
      </c>
      <c r="AZ140" s="25">
        <v>15</v>
      </c>
      <c r="BA140" s="25">
        <v>15</v>
      </c>
      <c r="BB140" s="25">
        <v>15</v>
      </c>
      <c r="BC140" s="25">
        <v>15</v>
      </c>
      <c r="BD140" s="25">
        <v>15</v>
      </c>
      <c r="BE140" s="25">
        <v>10</v>
      </c>
      <c r="BF140" s="38">
        <v>100</v>
      </c>
      <c r="BG140" s="38" t="s">
        <v>126</v>
      </c>
      <c r="BH140" s="26" t="s">
        <v>156</v>
      </c>
      <c r="BI140" s="38" t="s">
        <v>126</v>
      </c>
      <c r="BJ140" s="38" t="s">
        <v>126</v>
      </c>
      <c r="BK140" s="38">
        <v>100</v>
      </c>
      <c r="BL140" s="138">
        <v>100</v>
      </c>
      <c r="BM140" s="139" t="s">
        <v>126</v>
      </c>
      <c r="BN140" s="29" t="s">
        <v>165</v>
      </c>
      <c r="BO140" s="29" t="s">
        <v>165</v>
      </c>
      <c r="BP140" s="35">
        <v>0</v>
      </c>
      <c r="BQ140" s="137">
        <v>1</v>
      </c>
      <c r="BR140" s="35">
        <v>2</v>
      </c>
      <c r="BS140" s="137">
        <v>0</v>
      </c>
      <c r="BT140" s="30" t="s">
        <v>55</v>
      </c>
    </row>
    <row r="141" spans="1:140" s="27" customFormat="1" ht="80.3" customHeight="1" x14ac:dyDescent="0.2">
      <c r="A141" s="143"/>
      <c r="B141" s="143"/>
      <c r="C141" s="169" t="s">
        <v>55</v>
      </c>
      <c r="D141" s="82" t="s">
        <v>55</v>
      </c>
      <c r="E141" s="143"/>
      <c r="F141" s="82" t="s">
        <v>864</v>
      </c>
      <c r="G141" s="144"/>
      <c r="H141" s="145"/>
      <c r="I141" s="145"/>
      <c r="J141" s="145"/>
      <c r="K141" s="146"/>
      <c r="L141" s="147"/>
      <c r="M141" s="146"/>
      <c r="N141" s="145"/>
      <c r="O141" s="145"/>
      <c r="P141" s="149"/>
      <c r="Q141" s="150"/>
      <c r="R141" s="150"/>
      <c r="S141" s="150"/>
      <c r="T141" s="151"/>
      <c r="U141" s="151"/>
      <c r="V141" s="149"/>
      <c r="W141" s="150"/>
      <c r="X141" s="150"/>
      <c r="Y141" s="145"/>
      <c r="Z141" s="145"/>
      <c r="AA141" s="43" t="s">
        <v>690</v>
      </c>
      <c r="AB141" s="47" t="s">
        <v>336</v>
      </c>
      <c r="AC141" s="47" t="s">
        <v>23</v>
      </c>
      <c r="AD141" s="47" t="s">
        <v>400</v>
      </c>
      <c r="AE141" s="25" t="s">
        <v>7</v>
      </c>
      <c r="AF141" s="38">
        <v>0</v>
      </c>
      <c r="AG141" s="25">
        <v>0</v>
      </c>
      <c r="AH141" s="25">
        <v>0</v>
      </c>
      <c r="AI141" s="25">
        <v>0</v>
      </c>
      <c r="AJ141" s="25">
        <v>0</v>
      </c>
      <c r="AK141" s="25" t="s">
        <v>6</v>
      </c>
      <c r="AL141" s="47" t="s">
        <v>20</v>
      </c>
      <c r="AM141" s="47" t="s">
        <v>6</v>
      </c>
      <c r="AN141" s="47" t="s">
        <v>6</v>
      </c>
      <c r="AO141" s="47" t="s">
        <v>6</v>
      </c>
      <c r="AP141" s="47" t="s">
        <v>29</v>
      </c>
      <c r="AQ141" s="25" t="s">
        <v>117</v>
      </c>
      <c r="AR141" s="25" t="s">
        <v>101</v>
      </c>
      <c r="AS141" s="25" t="s">
        <v>103</v>
      </c>
      <c r="AT141" s="25" t="s">
        <v>105</v>
      </c>
      <c r="AU141" s="25" t="s">
        <v>113</v>
      </c>
      <c r="AV141" s="47" t="s">
        <v>108</v>
      </c>
      <c r="AW141" s="47" t="s">
        <v>110</v>
      </c>
      <c r="AX141" s="47" t="s">
        <v>112</v>
      </c>
      <c r="AY141" s="25">
        <v>15</v>
      </c>
      <c r="AZ141" s="25">
        <v>15</v>
      </c>
      <c r="BA141" s="25">
        <v>15</v>
      </c>
      <c r="BB141" s="25">
        <v>15</v>
      </c>
      <c r="BC141" s="25">
        <v>15</v>
      </c>
      <c r="BD141" s="25">
        <v>15</v>
      </c>
      <c r="BE141" s="25">
        <v>10</v>
      </c>
      <c r="BF141" s="38">
        <v>100</v>
      </c>
      <c r="BG141" s="38" t="s">
        <v>126</v>
      </c>
      <c r="BH141" s="26" t="s">
        <v>156</v>
      </c>
      <c r="BI141" s="38" t="s">
        <v>126</v>
      </c>
      <c r="BJ141" s="38" t="s">
        <v>126</v>
      </c>
      <c r="BK141" s="38">
        <v>100</v>
      </c>
      <c r="BL141" s="138"/>
      <c r="BM141" s="139"/>
      <c r="BN141" s="29" t="s">
        <v>165</v>
      </c>
      <c r="BO141" s="29" t="s">
        <v>165</v>
      </c>
      <c r="BP141" s="35">
        <v>2</v>
      </c>
      <c r="BQ141" s="137"/>
      <c r="BR141" s="35">
        <v>2</v>
      </c>
      <c r="BS141" s="137"/>
      <c r="BT141" s="30" t="s">
        <v>55</v>
      </c>
    </row>
    <row r="142" spans="1:140" s="27" customFormat="1" ht="117.7" customHeight="1" x14ac:dyDescent="0.25">
      <c r="A142" s="143">
        <v>43</v>
      </c>
      <c r="B142" s="143" t="s">
        <v>432</v>
      </c>
      <c r="C142" s="49" t="s">
        <v>54</v>
      </c>
      <c r="D142" s="42" t="s">
        <v>54</v>
      </c>
      <c r="E142" s="143" t="s">
        <v>916</v>
      </c>
      <c r="F142" s="82" t="s">
        <v>835</v>
      </c>
      <c r="G142" s="144" t="s">
        <v>32</v>
      </c>
      <c r="H142" s="145" t="s">
        <v>69</v>
      </c>
      <c r="I142" s="145" t="s">
        <v>77</v>
      </c>
      <c r="J142" s="145" t="s">
        <v>81</v>
      </c>
      <c r="K142" s="146" t="s">
        <v>273</v>
      </c>
      <c r="L142" s="147" t="s">
        <v>274</v>
      </c>
      <c r="M142" s="146" t="s">
        <v>275</v>
      </c>
      <c r="N142" s="148">
        <v>4</v>
      </c>
      <c r="O142" s="148">
        <v>4</v>
      </c>
      <c r="P142" s="149">
        <v>16</v>
      </c>
      <c r="Q142" s="150" t="s">
        <v>788</v>
      </c>
      <c r="R142" s="150" t="s">
        <v>84</v>
      </c>
      <c r="S142" s="150" t="s">
        <v>90</v>
      </c>
      <c r="T142" s="151">
        <v>3</v>
      </c>
      <c r="U142" s="151">
        <v>3</v>
      </c>
      <c r="V142" s="149">
        <v>9</v>
      </c>
      <c r="W142" s="150" t="s">
        <v>783</v>
      </c>
      <c r="X142" s="150" t="s">
        <v>85</v>
      </c>
      <c r="Y142" s="145" t="s">
        <v>525</v>
      </c>
      <c r="Z142" s="145" t="s">
        <v>23</v>
      </c>
      <c r="AA142" s="43" t="s">
        <v>657</v>
      </c>
      <c r="AB142" s="47" t="s">
        <v>276</v>
      </c>
      <c r="AC142" s="25" t="s">
        <v>23</v>
      </c>
      <c r="AD142" s="47" t="s">
        <v>388</v>
      </c>
      <c r="AE142" s="25" t="s">
        <v>7</v>
      </c>
      <c r="AF142" s="38">
        <v>2</v>
      </c>
      <c r="AG142" s="25">
        <v>0</v>
      </c>
      <c r="AH142" s="25">
        <v>1</v>
      </c>
      <c r="AI142" s="25">
        <v>0</v>
      </c>
      <c r="AJ142" s="25">
        <v>1</v>
      </c>
      <c r="AK142" s="25" t="s">
        <v>23</v>
      </c>
      <c r="AL142" s="25" t="s">
        <v>21</v>
      </c>
      <c r="AM142" s="25" t="s">
        <v>6</v>
      </c>
      <c r="AN142" s="25" t="s">
        <v>6</v>
      </c>
      <c r="AO142" s="25" t="s">
        <v>6</v>
      </c>
      <c r="AP142" s="25" t="s">
        <v>31</v>
      </c>
      <c r="AQ142" s="25" t="s">
        <v>117</v>
      </c>
      <c r="AR142" s="25" t="s">
        <v>101</v>
      </c>
      <c r="AS142" s="25" t="s">
        <v>103</v>
      </c>
      <c r="AT142" s="25" t="s">
        <v>105</v>
      </c>
      <c r="AU142" s="25" t="s">
        <v>114</v>
      </c>
      <c r="AV142" s="47" t="s">
        <v>108</v>
      </c>
      <c r="AW142" s="47" t="s">
        <v>110</v>
      </c>
      <c r="AX142" s="47" t="s">
        <v>112</v>
      </c>
      <c r="AY142" s="25">
        <v>15</v>
      </c>
      <c r="AZ142" s="25">
        <v>15</v>
      </c>
      <c r="BA142" s="25">
        <v>15</v>
      </c>
      <c r="BB142" s="25">
        <v>10</v>
      </c>
      <c r="BC142" s="25">
        <v>15</v>
      </c>
      <c r="BD142" s="25">
        <v>15</v>
      </c>
      <c r="BE142" s="25">
        <v>10</v>
      </c>
      <c r="BF142" s="38">
        <v>95</v>
      </c>
      <c r="BG142" s="38" t="s">
        <v>127</v>
      </c>
      <c r="BH142" s="26" t="s">
        <v>156</v>
      </c>
      <c r="BI142" s="38" t="s">
        <v>126</v>
      </c>
      <c r="BJ142" s="38" t="s">
        <v>127</v>
      </c>
      <c r="BK142" s="38">
        <v>50</v>
      </c>
      <c r="BL142" s="138">
        <v>50</v>
      </c>
      <c r="BM142" s="139" t="s">
        <v>127</v>
      </c>
      <c r="BN142" s="29" t="s">
        <v>165</v>
      </c>
      <c r="BO142" s="29" t="s">
        <v>165</v>
      </c>
      <c r="BP142" s="35">
        <v>1</v>
      </c>
      <c r="BQ142" s="137">
        <v>1</v>
      </c>
      <c r="BR142" s="35">
        <v>1</v>
      </c>
      <c r="BS142" s="137">
        <v>1</v>
      </c>
      <c r="BT142" s="49" t="s">
        <v>54</v>
      </c>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c r="DZ142" s="34"/>
      <c r="EA142" s="34"/>
      <c r="EB142" s="34"/>
      <c r="EC142" s="34"/>
      <c r="ED142" s="34"/>
      <c r="EE142" s="34"/>
      <c r="EF142" s="34"/>
      <c r="EG142" s="34"/>
      <c r="EH142" s="34"/>
      <c r="EI142" s="34"/>
      <c r="EJ142" s="34"/>
    </row>
    <row r="143" spans="1:140" s="27" customFormat="1" ht="117.7" customHeight="1" x14ac:dyDescent="0.25">
      <c r="A143" s="143"/>
      <c r="B143" s="143"/>
      <c r="C143" s="49" t="s">
        <v>54</v>
      </c>
      <c r="D143" s="42" t="s">
        <v>54</v>
      </c>
      <c r="E143" s="143"/>
      <c r="F143" s="82" t="s">
        <v>835</v>
      </c>
      <c r="G143" s="144"/>
      <c r="H143" s="145"/>
      <c r="I143" s="145"/>
      <c r="J143" s="145"/>
      <c r="K143" s="146"/>
      <c r="L143" s="147"/>
      <c r="M143" s="146"/>
      <c r="N143" s="148"/>
      <c r="O143" s="148"/>
      <c r="P143" s="149"/>
      <c r="Q143" s="150"/>
      <c r="R143" s="150"/>
      <c r="S143" s="150"/>
      <c r="T143" s="148">
        <v>-1</v>
      </c>
      <c r="U143" s="148">
        <v>0</v>
      </c>
      <c r="V143" s="149"/>
      <c r="W143" s="150"/>
      <c r="X143" s="150"/>
      <c r="Y143" s="148"/>
      <c r="Z143" s="148"/>
      <c r="AA143" s="43" t="s">
        <v>658</v>
      </c>
      <c r="AB143" s="47" t="s">
        <v>277</v>
      </c>
      <c r="AC143" s="25" t="s">
        <v>23</v>
      </c>
      <c r="AD143" s="47" t="s">
        <v>660</v>
      </c>
      <c r="AE143" s="25" t="s">
        <v>7</v>
      </c>
      <c r="AF143" s="38">
        <v>0</v>
      </c>
      <c r="AG143" s="25">
        <v>0</v>
      </c>
      <c r="AH143" s="25">
        <v>0</v>
      </c>
      <c r="AI143" s="25">
        <v>0</v>
      </c>
      <c r="AJ143" s="25">
        <v>0</v>
      </c>
      <c r="AK143" s="25" t="s">
        <v>6</v>
      </c>
      <c r="AL143" s="25" t="s">
        <v>21</v>
      </c>
      <c r="AM143" s="25" t="s">
        <v>6</v>
      </c>
      <c r="AN143" s="25" t="s">
        <v>6</v>
      </c>
      <c r="AO143" s="25" t="s">
        <v>6</v>
      </c>
      <c r="AP143" s="25" t="s">
        <v>29</v>
      </c>
      <c r="AQ143" s="25" t="s">
        <v>117</v>
      </c>
      <c r="AR143" s="25" t="s">
        <v>101</v>
      </c>
      <c r="AS143" s="25" t="s">
        <v>103</v>
      </c>
      <c r="AT143" s="25" t="s">
        <v>105</v>
      </c>
      <c r="AU143" s="25" t="s">
        <v>114</v>
      </c>
      <c r="AV143" s="47" t="s">
        <v>108</v>
      </c>
      <c r="AW143" s="47" t="s">
        <v>110</v>
      </c>
      <c r="AX143" s="47" t="s">
        <v>112</v>
      </c>
      <c r="AY143" s="25">
        <v>15</v>
      </c>
      <c r="AZ143" s="25">
        <v>15</v>
      </c>
      <c r="BA143" s="25">
        <v>15</v>
      </c>
      <c r="BB143" s="25">
        <v>10</v>
      </c>
      <c r="BC143" s="25">
        <v>15</v>
      </c>
      <c r="BD143" s="25">
        <v>15</v>
      </c>
      <c r="BE143" s="25">
        <v>10</v>
      </c>
      <c r="BF143" s="38">
        <v>95</v>
      </c>
      <c r="BG143" s="38" t="s">
        <v>127</v>
      </c>
      <c r="BH143" s="26" t="s">
        <v>156</v>
      </c>
      <c r="BI143" s="38" t="s">
        <v>126</v>
      </c>
      <c r="BJ143" s="38" t="s">
        <v>127</v>
      </c>
      <c r="BK143" s="38">
        <v>50</v>
      </c>
      <c r="BL143" s="138"/>
      <c r="BM143" s="139"/>
      <c r="BN143" s="29" t="s">
        <v>165</v>
      </c>
      <c r="BO143" s="29" t="s">
        <v>165</v>
      </c>
      <c r="BP143" s="35">
        <v>1</v>
      </c>
      <c r="BQ143" s="137"/>
      <c r="BR143" s="35">
        <v>1</v>
      </c>
      <c r="BS143" s="137"/>
      <c r="BT143" s="49" t="s">
        <v>54</v>
      </c>
      <c r="BU143" s="34"/>
      <c r="BV143" s="34"/>
      <c r="BW143" s="34"/>
      <c r="BX143" s="34"/>
      <c r="BY143" s="34"/>
      <c r="BZ143" s="34"/>
      <c r="CA143" s="34"/>
      <c r="CB143" s="34"/>
      <c r="CC143" s="34"/>
      <c r="CD143" s="34"/>
      <c r="CE143" s="34"/>
      <c r="CF143" s="34"/>
      <c r="CG143" s="34"/>
      <c r="CH143" s="34"/>
      <c r="CI143" s="34"/>
      <c r="CJ143" s="34"/>
      <c r="CK143" s="34"/>
      <c r="CL143" s="34"/>
      <c r="CM143" s="34"/>
      <c r="CN143" s="34"/>
      <c r="CO143" s="34"/>
      <c r="CP143" s="34"/>
      <c r="CQ143" s="34"/>
      <c r="CR143" s="34"/>
      <c r="CS143" s="34"/>
      <c r="CT143" s="34"/>
      <c r="CU143" s="34"/>
      <c r="CV143" s="34"/>
      <c r="CW143" s="34"/>
      <c r="CX143" s="34"/>
      <c r="CY143" s="34"/>
      <c r="CZ143" s="34"/>
      <c r="DA143" s="34"/>
      <c r="DB143" s="34"/>
      <c r="DC143" s="34"/>
      <c r="DD143" s="34"/>
      <c r="DE143" s="34"/>
      <c r="DF143" s="34"/>
      <c r="DG143" s="34"/>
      <c r="DH143" s="34"/>
      <c r="DI143" s="34"/>
      <c r="DJ143" s="34"/>
      <c r="DK143" s="34"/>
      <c r="DL143" s="34"/>
      <c r="DM143" s="34"/>
      <c r="DN143" s="34"/>
      <c r="DO143" s="34"/>
      <c r="DP143" s="34"/>
      <c r="DQ143" s="34"/>
      <c r="DR143" s="34"/>
      <c r="DS143" s="34"/>
      <c r="DT143" s="34"/>
      <c r="DU143" s="34"/>
      <c r="DV143" s="34"/>
      <c r="DW143" s="34"/>
      <c r="DX143" s="34"/>
      <c r="DY143" s="34"/>
      <c r="DZ143" s="34"/>
      <c r="EA143" s="34"/>
      <c r="EB143" s="34"/>
      <c r="EC143" s="34"/>
      <c r="ED143" s="34"/>
      <c r="EE143" s="34"/>
      <c r="EF143" s="34"/>
      <c r="EG143" s="34"/>
      <c r="EH143" s="34"/>
      <c r="EI143" s="34"/>
      <c r="EJ143" s="34"/>
    </row>
    <row r="144" spans="1:140" s="27" customFormat="1" ht="90.2" x14ac:dyDescent="0.25">
      <c r="A144" s="143">
        <v>44</v>
      </c>
      <c r="B144" s="143" t="s">
        <v>433</v>
      </c>
      <c r="C144" s="49" t="s">
        <v>54</v>
      </c>
      <c r="D144" s="42" t="s">
        <v>54</v>
      </c>
      <c r="E144" s="143" t="s">
        <v>917</v>
      </c>
      <c r="F144" s="82" t="s">
        <v>835</v>
      </c>
      <c r="G144" s="144" t="s">
        <v>38</v>
      </c>
      <c r="H144" s="145" t="s">
        <v>69</v>
      </c>
      <c r="I144" s="145" t="s">
        <v>79</v>
      </c>
      <c r="J144" s="145" t="s">
        <v>82</v>
      </c>
      <c r="K144" s="146" t="s">
        <v>278</v>
      </c>
      <c r="L144" s="147" t="s">
        <v>279</v>
      </c>
      <c r="M144" s="146" t="s">
        <v>280</v>
      </c>
      <c r="N144" s="148">
        <v>4</v>
      </c>
      <c r="O144" s="148">
        <v>4</v>
      </c>
      <c r="P144" s="149">
        <v>16</v>
      </c>
      <c r="Q144" s="150" t="s">
        <v>788</v>
      </c>
      <c r="R144" s="150" t="s">
        <v>84</v>
      </c>
      <c r="S144" s="150" t="s">
        <v>90</v>
      </c>
      <c r="T144" s="151">
        <v>3</v>
      </c>
      <c r="U144" s="151">
        <v>3</v>
      </c>
      <c r="V144" s="149">
        <v>9</v>
      </c>
      <c r="W144" s="150" t="s">
        <v>783</v>
      </c>
      <c r="X144" s="150" t="s">
        <v>85</v>
      </c>
      <c r="Y144" s="145" t="s">
        <v>525</v>
      </c>
      <c r="Z144" s="145" t="s">
        <v>23</v>
      </c>
      <c r="AA144" s="43" t="s">
        <v>657</v>
      </c>
      <c r="AB144" s="47" t="s">
        <v>276</v>
      </c>
      <c r="AC144" s="25" t="s">
        <v>23</v>
      </c>
      <c r="AD144" s="47" t="s">
        <v>388</v>
      </c>
      <c r="AE144" s="25" t="s">
        <v>7</v>
      </c>
      <c r="AF144" s="38">
        <v>2</v>
      </c>
      <c r="AG144" s="25">
        <v>0</v>
      </c>
      <c r="AH144" s="25">
        <v>1</v>
      </c>
      <c r="AI144" s="25">
        <v>0</v>
      </c>
      <c r="AJ144" s="25">
        <v>1</v>
      </c>
      <c r="AK144" s="25" t="s">
        <v>23</v>
      </c>
      <c r="AL144" s="25" t="s">
        <v>21</v>
      </c>
      <c r="AM144" s="25" t="s">
        <v>6</v>
      </c>
      <c r="AN144" s="25" t="s">
        <v>6</v>
      </c>
      <c r="AO144" s="25" t="s">
        <v>6</v>
      </c>
      <c r="AP144" s="25" t="s">
        <v>31</v>
      </c>
      <c r="AQ144" s="25" t="s">
        <v>117</v>
      </c>
      <c r="AR144" s="25" t="s">
        <v>101</v>
      </c>
      <c r="AS144" s="25" t="s">
        <v>103</v>
      </c>
      <c r="AT144" s="25" t="s">
        <v>105</v>
      </c>
      <c r="AU144" s="25" t="s">
        <v>114</v>
      </c>
      <c r="AV144" s="47" t="s">
        <v>108</v>
      </c>
      <c r="AW144" s="47" t="s">
        <v>110</v>
      </c>
      <c r="AX144" s="47" t="s">
        <v>112</v>
      </c>
      <c r="AY144" s="25">
        <v>15</v>
      </c>
      <c r="AZ144" s="25">
        <v>15</v>
      </c>
      <c r="BA144" s="25">
        <v>15</v>
      </c>
      <c r="BB144" s="25">
        <v>10</v>
      </c>
      <c r="BC144" s="25">
        <v>15</v>
      </c>
      <c r="BD144" s="25">
        <v>15</v>
      </c>
      <c r="BE144" s="25">
        <v>10</v>
      </c>
      <c r="BF144" s="38">
        <v>95</v>
      </c>
      <c r="BG144" s="38" t="s">
        <v>127</v>
      </c>
      <c r="BH144" s="26" t="s">
        <v>156</v>
      </c>
      <c r="BI144" s="38" t="s">
        <v>126</v>
      </c>
      <c r="BJ144" s="38" t="s">
        <v>127</v>
      </c>
      <c r="BK144" s="38">
        <v>50</v>
      </c>
      <c r="BL144" s="138">
        <v>50</v>
      </c>
      <c r="BM144" s="139" t="s">
        <v>127</v>
      </c>
      <c r="BN144" s="29" t="s">
        <v>165</v>
      </c>
      <c r="BO144" s="29" t="s">
        <v>165</v>
      </c>
      <c r="BP144" s="35">
        <v>1</v>
      </c>
      <c r="BQ144" s="137">
        <v>1</v>
      </c>
      <c r="BR144" s="35">
        <v>1</v>
      </c>
      <c r="BS144" s="137">
        <v>1</v>
      </c>
      <c r="BT144" s="49" t="s">
        <v>54</v>
      </c>
      <c r="BU144" s="34"/>
      <c r="BV144" s="34"/>
      <c r="BW144" s="34"/>
      <c r="BX144" s="34"/>
      <c r="BY144" s="34"/>
      <c r="BZ144" s="34"/>
      <c r="CA144" s="34"/>
      <c r="CB144" s="34"/>
      <c r="CC144" s="34"/>
      <c r="CD144" s="34"/>
      <c r="CE144" s="34"/>
      <c r="CF144" s="34"/>
      <c r="CG144" s="34"/>
      <c r="CH144" s="34"/>
      <c r="CI144" s="34"/>
      <c r="CJ144" s="34"/>
      <c r="CK144" s="34"/>
      <c r="CL144" s="34"/>
      <c r="CM144" s="34"/>
      <c r="CN144" s="34"/>
      <c r="CO144" s="34"/>
      <c r="CP144" s="34"/>
      <c r="CQ144" s="34"/>
      <c r="CR144" s="34"/>
      <c r="CS144" s="34"/>
      <c r="CT144" s="34"/>
      <c r="CU144" s="34"/>
      <c r="CV144" s="34"/>
      <c r="CW144" s="34"/>
      <c r="CX144" s="34"/>
      <c r="CY144" s="34"/>
      <c r="CZ144" s="34"/>
      <c r="DA144" s="34"/>
      <c r="DB144" s="34"/>
      <c r="DC144" s="34"/>
      <c r="DD144" s="34"/>
      <c r="DE144" s="34"/>
      <c r="DF144" s="34"/>
      <c r="DG144" s="34"/>
      <c r="DH144" s="34"/>
      <c r="DI144" s="34"/>
      <c r="DJ144" s="34"/>
      <c r="DK144" s="34"/>
      <c r="DL144" s="34"/>
      <c r="DM144" s="34"/>
      <c r="DN144" s="34"/>
      <c r="DO144" s="34"/>
      <c r="DP144" s="34"/>
      <c r="DQ144" s="34"/>
      <c r="DR144" s="34"/>
      <c r="DS144" s="34"/>
      <c r="DT144" s="34"/>
      <c r="DU144" s="34"/>
      <c r="DV144" s="34"/>
      <c r="DW144" s="34"/>
      <c r="DX144" s="34"/>
      <c r="DY144" s="34"/>
      <c r="DZ144" s="34"/>
      <c r="EA144" s="34"/>
      <c r="EB144" s="34"/>
      <c r="EC144" s="34"/>
      <c r="ED144" s="34"/>
      <c r="EE144" s="34"/>
      <c r="EF144" s="34"/>
      <c r="EG144" s="34"/>
      <c r="EH144" s="34"/>
      <c r="EI144" s="34"/>
      <c r="EJ144" s="34"/>
    </row>
    <row r="145" spans="1:140" s="27" customFormat="1" ht="90.2" x14ac:dyDescent="0.25">
      <c r="A145" s="143"/>
      <c r="B145" s="143"/>
      <c r="C145" s="49" t="s">
        <v>54</v>
      </c>
      <c r="D145" s="42" t="s">
        <v>54</v>
      </c>
      <c r="E145" s="143"/>
      <c r="F145" s="82" t="s">
        <v>835</v>
      </c>
      <c r="G145" s="144"/>
      <c r="H145" s="145"/>
      <c r="I145" s="145"/>
      <c r="J145" s="145"/>
      <c r="K145" s="146"/>
      <c r="L145" s="147"/>
      <c r="M145" s="146"/>
      <c r="N145" s="148"/>
      <c r="O145" s="148"/>
      <c r="P145" s="149"/>
      <c r="Q145" s="150"/>
      <c r="R145" s="150">
        <v>0</v>
      </c>
      <c r="S145" s="150"/>
      <c r="T145" s="148">
        <v>-1</v>
      </c>
      <c r="U145" s="148">
        <v>0</v>
      </c>
      <c r="V145" s="149"/>
      <c r="W145" s="150"/>
      <c r="X145" s="150">
        <v>0</v>
      </c>
      <c r="Y145" s="148"/>
      <c r="Z145" s="148"/>
      <c r="AA145" s="43" t="s">
        <v>659</v>
      </c>
      <c r="AB145" s="47" t="s">
        <v>277</v>
      </c>
      <c r="AC145" s="25" t="s">
        <v>23</v>
      </c>
      <c r="AD145" s="47" t="s">
        <v>661</v>
      </c>
      <c r="AE145" s="25" t="s">
        <v>7</v>
      </c>
      <c r="AF145" s="38">
        <v>0</v>
      </c>
      <c r="AG145" s="25">
        <v>0</v>
      </c>
      <c r="AH145" s="25">
        <v>0</v>
      </c>
      <c r="AI145" s="25">
        <v>0</v>
      </c>
      <c r="AJ145" s="25">
        <v>0</v>
      </c>
      <c r="AK145" s="25" t="s">
        <v>6</v>
      </c>
      <c r="AL145" s="25" t="s">
        <v>21</v>
      </c>
      <c r="AM145" s="25" t="s">
        <v>6</v>
      </c>
      <c r="AN145" s="25" t="s">
        <v>6</v>
      </c>
      <c r="AO145" s="25" t="s">
        <v>6</v>
      </c>
      <c r="AP145" s="25" t="s">
        <v>29</v>
      </c>
      <c r="AQ145" s="25" t="s">
        <v>117</v>
      </c>
      <c r="AR145" s="25" t="s">
        <v>101</v>
      </c>
      <c r="AS145" s="25" t="s">
        <v>103</v>
      </c>
      <c r="AT145" s="25" t="s">
        <v>105</v>
      </c>
      <c r="AU145" s="25" t="s">
        <v>114</v>
      </c>
      <c r="AV145" s="47" t="s">
        <v>108</v>
      </c>
      <c r="AW145" s="47" t="s">
        <v>110</v>
      </c>
      <c r="AX145" s="47" t="s">
        <v>112</v>
      </c>
      <c r="AY145" s="25">
        <v>15</v>
      </c>
      <c r="AZ145" s="25">
        <v>15</v>
      </c>
      <c r="BA145" s="25">
        <v>15</v>
      </c>
      <c r="BB145" s="25">
        <v>10</v>
      </c>
      <c r="BC145" s="25">
        <v>15</v>
      </c>
      <c r="BD145" s="25">
        <v>15</v>
      </c>
      <c r="BE145" s="25">
        <v>10</v>
      </c>
      <c r="BF145" s="38">
        <v>95</v>
      </c>
      <c r="BG145" s="38" t="s">
        <v>127</v>
      </c>
      <c r="BH145" s="26" t="s">
        <v>156</v>
      </c>
      <c r="BI145" s="38" t="s">
        <v>126</v>
      </c>
      <c r="BJ145" s="38" t="s">
        <v>127</v>
      </c>
      <c r="BK145" s="38">
        <v>50</v>
      </c>
      <c r="BL145" s="138"/>
      <c r="BM145" s="139"/>
      <c r="BN145" s="29" t="s">
        <v>165</v>
      </c>
      <c r="BO145" s="29" t="s">
        <v>165</v>
      </c>
      <c r="BP145" s="35">
        <v>1</v>
      </c>
      <c r="BQ145" s="137"/>
      <c r="BR145" s="35">
        <v>1</v>
      </c>
      <c r="BS145" s="137"/>
      <c r="BT145" s="49" t="s">
        <v>54</v>
      </c>
      <c r="BU145" s="34"/>
      <c r="BV145" s="34"/>
      <c r="BW145" s="34"/>
      <c r="BX145" s="34"/>
      <c r="BY145" s="34"/>
      <c r="BZ145" s="34"/>
      <c r="CA145" s="34"/>
      <c r="CB145" s="34"/>
      <c r="CC145" s="34"/>
      <c r="CD145" s="34"/>
      <c r="CE145" s="34"/>
      <c r="CF145" s="34"/>
      <c r="CG145" s="34"/>
      <c r="CH145" s="34"/>
      <c r="CI145" s="34"/>
      <c r="CJ145" s="34"/>
      <c r="CK145" s="34"/>
      <c r="CL145" s="34"/>
      <c r="CM145" s="34"/>
      <c r="CN145" s="34"/>
      <c r="CO145" s="34"/>
      <c r="CP145" s="34"/>
      <c r="CQ145" s="34"/>
      <c r="CR145" s="34"/>
      <c r="CS145" s="34"/>
      <c r="CT145" s="34"/>
      <c r="CU145" s="34"/>
      <c r="CV145" s="34"/>
      <c r="CW145" s="34"/>
      <c r="CX145" s="34"/>
      <c r="CY145" s="34"/>
      <c r="CZ145" s="34"/>
      <c r="DA145" s="34"/>
      <c r="DB145" s="34"/>
      <c r="DC145" s="34"/>
      <c r="DD145" s="34"/>
      <c r="DE145" s="34"/>
      <c r="DF145" s="34"/>
      <c r="DG145" s="34"/>
      <c r="DH145" s="34"/>
      <c r="DI145" s="34"/>
      <c r="DJ145" s="34"/>
      <c r="DK145" s="34"/>
      <c r="DL145" s="34"/>
      <c r="DM145" s="34"/>
      <c r="DN145" s="34"/>
      <c r="DO145" s="34"/>
      <c r="DP145" s="34"/>
      <c r="DQ145" s="34"/>
      <c r="DR145" s="34"/>
      <c r="DS145" s="34"/>
      <c r="DT145" s="34"/>
      <c r="DU145" s="34"/>
      <c r="DV145" s="34"/>
      <c r="DW145" s="34"/>
      <c r="DX145" s="34"/>
      <c r="DY145" s="34"/>
      <c r="DZ145" s="34"/>
      <c r="EA145" s="34"/>
      <c r="EB145" s="34"/>
      <c r="EC145" s="34"/>
      <c r="ED145" s="34"/>
      <c r="EE145" s="34"/>
      <c r="EF145" s="34"/>
      <c r="EG145" s="34"/>
      <c r="EH145" s="34"/>
      <c r="EI145" s="34"/>
      <c r="EJ145" s="34"/>
    </row>
    <row r="146" spans="1:140" s="27" customFormat="1" ht="67.650000000000006" x14ac:dyDescent="0.25">
      <c r="A146" s="143">
        <v>45</v>
      </c>
      <c r="B146" s="143" t="s">
        <v>434</v>
      </c>
      <c r="C146" s="49" t="s">
        <v>54</v>
      </c>
      <c r="D146" s="42" t="s">
        <v>54</v>
      </c>
      <c r="E146" s="143" t="s">
        <v>918</v>
      </c>
      <c r="F146" s="82" t="s">
        <v>835</v>
      </c>
      <c r="G146" s="144" t="s">
        <v>34</v>
      </c>
      <c r="H146" s="145" t="s">
        <v>66</v>
      </c>
      <c r="I146" s="145" t="s">
        <v>76</v>
      </c>
      <c r="J146" s="145" t="s">
        <v>81</v>
      </c>
      <c r="K146" s="146" t="s">
        <v>281</v>
      </c>
      <c r="L146" s="147" t="s">
        <v>282</v>
      </c>
      <c r="M146" s="146" t="s">
        <v>283</v>
      </c>
      <c r="N146" s="148">
        <v>3</v>
      </c>
      <c r="O146" s="148">
        <v>3</v>
      </c>
      <c r="P146" s="149">
        <v>9</v>
      </c>
      <c r="Q146" s="150" t="s">
        <v>783</v>
      </c>
      <c r="R146" s="150" t="s">
        <v>85</v>
      </c>
      <c r="S146" s="150" t="s">
        <v>90</v>
      </c>
      <c r="T146" s="151">
        <v>2</v>
      </c>
      <c r="U146" s="151">
        <v>3</v>
      </c>
      <c r="V146" s="149">
        <v>6</v>
      </c>
      <c r="W146" s="150" t="s">
        <v>786</v>
      </c>
      <c r="X146" s="150" t="s">
        <v>86</v>
      </c>
      <c r="Y146" s="145" t="s">
        <v>525</v>
      </c>
      <c r="Z146" s="145" t="s">
        <v>23</v>
      </c>
      <c r="AA146" s="43" t="s">
        <v>539</v>
      </c>
      <c r="AB146" s="47" t="s">
        <v>277</v>
      </c>
      <c r="AC146" s="25" t="s">
        <v>23</v>
      </c>
      <c r="AD146" s="47" t="s">
        <v>389</v>
      </c>
      <c r="AE146" s="25" t="s">
        <v>7</v>
      </c>
      <c r="AF146" s="38">
        <v>0</v>
      </c>
      <c r="AG146" s="25">
        <v>0</v>
      </c>
      <c r="AH146" s="25">
        <v>0</v>
      </c>
      <c r="AI146" s="25">
        <v>0</v>
      </c>
      <c r="AJ146" s="25">
        <v>0</v>
      </c>
      <c r="AK146" s="25" t="s">
        <v>6</v>
      </c>
      <c r="AL146" s="25" t="s">
        <v>20</v>
      </c>
      <c r="AM146" s="25" t="s">
        <v>6</v>
      </c>
      <c r="AN146" s="25" t="s">
        <v>6</v>
      </c>
      <c r="AO146" s="25" t="s">
        <v>6</v>
      </c>
      <c r="AP146" s="25" t="s">
        <v>30</v>
      </c>
      <c r="AQ146" s="25" t="s">
        <v>117</v>
      </c>
      <c r="AR146" s="25" t="s">
        <v>101</v>
      </c>
      <c r="AS146" s="25" t="s">
        <v>103</v>
      </c>
      <c r="AT146" s="25" t="s">
        <v>105</v>
      </c>
      <c r="AU146" s="25" t="s">
        <v>113</v>
      </c>
      <c r="AV146" s="47" t="s">
        <v>108</v>
      </c>
      <c r="AW146" s="47" t="s">
        <v>110</v>
      </c>
      <c r="AX146" s="47" t="s">
        <v>112</v>
      </c>
      <c r="AY146" s="25">
        <v>15</v>
      </c>
      <c r="AZ146" s="25">
        <v>15</v>
      </c>
      <c r="BA146" s="25">
        <v>15</v>
      </c>
      <c r="BB146" s="25">
        <v>15</v>
      </c>
      <c r="BC146" s="25">
        <v>15</v>
      </c>
      <c r="BD146" s="25">
        <v>15</v>
      </c>
      <c r="BE146" s="25">
        <v>10</v>
      </c>
      <c r="BF146" s="38">
        <v>100</v>
      </c>
      <c r="BG146" s="38" t="s">
        <v>126</v>
      </c>
      <c r="BH146" s="26" t="s">
        <v>156</v>
      </c>
      <c r="BI146" s="38" t="s">
        <v>126</v>
      </c>
      <c r="BJ146" s="38" t="s">
        <v>126</v>
      </c>
      <c r="BK146" s="38">
        <v>100</v>
      </c>
      <c r="BL146" s="138">
        <v>75</v>
      </c>
      <c r="BM146" s="139" t="s">
        <v>127</v>
      </c>
      <c r="BN146" s="29" t="s">
        <v>165</v>
      </c>
      <c r="BO146" s="29" t="s">
        <v>165</v>
      </c>
      <c r="BP146" s="35">
        <v>0</v>
      </c>
      <c r="BQ146" s="137">
        <v>0.5</v>
      </c>
      <c r="BR146" s="35">
        <v>1</v>
      </c>
      <c r="BS146" s="137">
        <v>0</v>
      </c>
      <c r="BT146" s="49" t="s">
        <v>54</v>
      </c>
      <c r="BU146" s="34"/>
      <c r="BV146" s="34"/>
      <c r="BW146" s="34"/>
      <c r="BX146" s="34"/>
      <c r="BY146" s="34"/>
      <c r="BZ146" s="34"/>
      <c r="CA146" s="34"/>
      <c r="CB146" s="34"/>
      <c r="CC146" s="34"/>
      <c r="CD146" s="34"/>
      <c r="CE146" s="34"/>
      <c r="CF146" s="34"/>
      <c r="CG146" s="34"/>
      <c r="CH146" s="34"/>
      <c r="CI146" s="34"/>
      <c r="CJ146" s="34"/>
      <c r="CK146" s="34"/>
      <c r="CL146" s="34"/>
      <c r="CM146" s="34"/>
      <c r="CN146" s="34"/>
      <c r="CO146" s="34"/>
      <c r="CP146" s="34"/>
      <c r="CQ146" s="34"/>
      <c r="CR146" s="34"/>
      <c r="CS146" s="34"/>
      <c r="CT146" s="34"/>
      <c r="CU146" s="34"/>
      <c r="CV146" s="34"/>
      <c r="CW146" s="34"/>
      <c r="CX146" s="34"/>
      <c r="CY146" s="34"/>
      <c r="CZ146" s="34"/>
      <c r="DA146" s="34"/>
      <c r="DB146" s="34"/>
      <c r="DC146" s="34"/>
      <c r="DD146" s="34"/>
      <c r="DE146" s="34"/>
      <c r="DF146" s="34"/>
      <c r="DG146" s="34"/>
      <c r="DH146" s="34"/>
      <c r="DI146" s="34"/>
      <c r="DJ146" s="34"/>
      <c r="DK146" s="34"/>
      <c r="DL146" s="34"/>
      <c r="DM146" s="34"/>
      <c r="DN146" s="34"/>
      <c r="DO146" s="34"/>
      <c r="DP146" s="34"/>
      <c r="DQ146" s="34"/>
      <c r="DR146" s="34"/>
      <c r="DS146" s="34"/>
      <c r="DT146" s="34"/>
      <c r="DU146" s="34"/>
      <c r="DV146" s="34"/>
      <c r="DW146" s="34"/>
      <c r="DX146" s="34"/>
      <c r="DY146" s="34"/>
      <c r="DZ146" s="34"/>
      <c r="EA146" s="34"/>
      <c r="EB146" s="34"/>
      <c r="EC146" s="34"/>
      <c r="ED146" s="34"/>
      <c r="EE146" s="34"/>
      <c r="EF146" s="34"/>
      <c r="EG146" s="34"/>
      <c r="EH146" s="34"/>
      <c r="EI146" s="34"/>
      <c r="EJ146" s="34"/>
    </row>
    <row r="147" spans="1:140" s="27" customFormat="1" ht="67.650000000000006" x14ac:dyDescent="0.25">
      <c r="A147" s="143"/>
      <c r="B147" s="143"/>
      <c r="C147" s="49" t="s">
        <v>54</v>
      </c>
      <c r="D147" s="42" t="s">
        <v>54</v>
      </c>
      <c r="E147" s="143"/>
      <c r="F147" s="82" t="s">
        <v>835</v>
      </c>
      <c r="G147" s="144"/>
      <c r="H147" s="145"/>
      <c r="I147" s="145"/>
      <c r="J147" s="145"/>
      <c r="K147" s="146"/>
      <c r="L147" s="147"/>
      <c r="M147" s="146"/>
      <c r="N147" s="148"/>
      <c r="O147" s="148"/>
      <c r="P147" s="149"/>
      <c r="Q147" s="150"/>
      <c r="R147" s="150">
        <v>0</v>
      </c>
      <c r="S147" s="150"/>
      <c r="T147" s="148">
        <v>-1</v>
      </c>
      <c r="U147" s="148">
        <v>0</v>
      </c>
      <c r="V147" s="149"/>
      <c r="W147" s="150"/>
      <c r="X147" s="150">
        <v>0</v>
      </c>
      <c r="Y147" s="148"/>
      <c r="Z147" s="148"/>
      <c r="AA147" s="43" t="s">
        <v>656</v>
      </c>
      <c r="AB147" s="47" t="s">
        <v>277</v>
      </c>
      <c r="AC147" s="25" t="s">
        <v>23</v>
      </c>
      <c r="AD147" s="47" t="s">
        <v>662</v>
      </c>
      <c r="AE147" s="25" t="s">
        <v>7</v>
      </c>
      <c r="AF147" s="38">
        <v>0</v>
      </c>
      <c r="AG147" s="25">
        <v>0</v>
      </c>
      <c r="AH147" s="25">
        <v>0</v>
      </c>
      <c r="AI147" s="25">
        <v>0</v>
      </c>
      <c r="AJ147" s="25">
        <v>0</v>
      </c>
      <c r="AK147" s="25" t="s">
        <v>6</v>
      </c>
      <c r="AL147" s="25" t="s">
        <v>21</v>
      </c>
      <c r="AM147" s="25" t="s">
        <v>6</v>
      </c>
      <c r="AN147" s="25" t="s">
        <v>6</v>
      </c>
      <c r="AO147" s="25" t="s">
        <v>6</v>
      </c>
      <c r="AP147" s="25" t="s">
        <v>29</v>
      </c>
      <c r="AQ147" s="25" t="s">
        <v>117</v>
      </c>
      <c r="AR147" s="25" t="s">
        <v>101</v>
      </c>
      <c r="AS147" s="25" t="s">
        <v>103</v>
      </c>
      <c r="AT147" s="25" t="s">
        <v>105</v>
      </c>
      <c r="AU147" s="25" t="s">
        <v>114</v>
      </c>
      <c r="AV147" s="47" t="s">
        <v>108</v>
      </c>
      <c r="AW147" s="47" t="s">
        <v>110</v>
      </c>
      <c r="AX147" s="47" t="s">
        <v>112</v>
      </c>
      <c r="AY147" s="25">
        <v>15</v>
      </c>
      <c r="AZ147" s="25">
        <v>15</v>
      </c>
      <c r="BA147" s="25">
        <v>15</v>
      </c>
      <c r="BB147" s="25">
        <v>10</v>
      </c>
      <c r="BC147" s="25">
        <v>15</v>
      </c>
      <c r="BD147" s="25">
        <v>15</v>
      </c>
      <c r="BE147" s="25">
        <v>10</v>
      </c>
      <c r="BF147" s="38">
        <v>95</v>
      </c>
      <c r="BG147" s="38" t="s">
        <v>127</v>
      </c>
      <c r="BH147" s="26" t="s">
        <v>156</v>
      </c>
      <c r="BI147" s="38" t="s">
        <v>126</v>
      </c>
      <c r="BJ147" s="38" t="s">
        <v>127</v>
      </c>
      <c r="BK147" s="38">
        <v>50</v>
      </c>
      <c r="BL147" s="138"/>
      <c r="BM147" s="139"/>
      <c r="BN147" s="29" t="s">
        <v>165</v>
      </c>
      <c r="BO147" s="29" t="s">
        <v>165</v>
      </c>
      <c r="BP147" s="35">
        <v>1</v>
      </c>
      <c r="BQ147" s="137"/>
      <c r="BR147" s="35">
        <v>1</v>
      </c>
      <c r="BS147" s="137"/>
      <c r="BT147" s="49" t="s">
        <v>54</v>
      </c>
      <c r="BU147" s="34"/>
      <c r="BV147" s="34"/>
      <c r="BW147" s="34"/>
      <c r="BX147" s="34"/>
      <c r="BY147" s="34"/>
      <c r="BZ147" s="34"/>
      <c r="CA147" s="34"/>
      <c r="CB147" s="34"/>
      <c r="CC147" s="34"/>
      <c r="CD147" s="34"/>
      <c r="CE147" s="34"/>
      <c r="CF147" s="34"/>
      <c r="CG147" s="34"/>
      <c r="CH147" s="34"/>
      <c r="CI147" s="34"/>
      <c r="CJ147" s="34"/>
      <c r="CK147" s="34"/>
      <c r="CL147" s="34"/>
      <c r="CM147" s="34"/>
      <c r="CN147" s="34"/>
      <c r="CO147" s="34"/>
      <c r="CP147" s="34"/>
      <c r="CQ147" s="34"/>
      <c r="CR147" s="34"/>
      <c r="CS147" s="34"/>
      <c r="CT147" s="34"/>
      <c r="CU147" s="34"/>
      <c r="CV147" s="34"/>
      <c r="CW147" s="34"/>
      <c r="CX147" s="34"/>
      <c r="CY147" s="34"/>
      <c r="CZ147" s="34"/>
      <c r="DA147" s="34"/>
      <c r="DB147" s="34"/>
      <c r="DC147" s="34"/>
      <c r="DD147" s="34"/>
      <c r="DE147" s="34"/>
      <c r="DF147" s="34"/>
      <c r="DG147" s="34"/>
      <c r="DH147" s="34"/>
      <c r="DI147" s="34"/>
      <c r="DJ147" s="34"/>
      <c r="DK147" s="34"/>
      <c r="DL147" s="34"/>
      <c r="DM147" s="34"/>
      <c r="DN147" s="34"/>
      <c r="DO147" s="34"/>
      <c r="DP147" s="34"/>
      <c r="DQ147" s="34"/>
      <c r="DR147" s="34"/>
      <c r="DS147" s="34"/>
      <c r="DT147" s="34"/>
      <c r="DU147" s="34"/>
      <c r="DV147" s="34"/>
      <c r="DW147" s="34"/>
      <c r="DX147" s="34"/>
      <c r="DY147" s="34"/>
      <c r="DZ147" s="34"/>
      <c r="EA147" s="34"/>
      <c r="EB147" s="34"/>
      <c r="EC147" s="34"/>
      <c r="ED147" s="34"/>
      <c r="EE147" s="34"/>
      <c r="EF147" s="34"/>
      <c r="EG147" s="34"/>
      <c r="EH147" s="34"/>
      <c r="EI147" s="34"/>
      <c r="EJ147" s="34"/>
    </row>
    <row r="148" spans="1:140" s="27" customFormat="1" ht="97.55" customHeight="1" x14ac:dyDescent="0.2">
      <c r="A148" s="143">
        <v>46</v>
      </c>
      <c r="B148" s="143" t="s">
        <v>914</v>
      </c>
      <c r="C148" s="169" t="s">
        <v>55</v>
      </c>
      <c r="D148" s="82" t="s">
        <v>852</v>
      </c>
      <c r="E148" s="143" t="s">
        <v>915</v>
      </c>
      <c r="F148" s="82" t="s">
        <v>816</v>
      </c>
      <c r="G148" s="144" t="s">
        <v>290</v>
      </c>
      <c r="H148" s="145" t="s">
        <v>69</v>
      </c>
      <c r="I148" s="145" t="s">
        <v>77</v>
      </c>
      <c r="J148" s="145" t="s">
        <v>71</v>
      </c>
      <c r="K148" s="146" t="s">
        <v>340</v>
      </c>
      <c r="L148" s="147" t="s">
        <v>341</v>
      </c>
      <c r="M148" s="146" t="s">
        <v>342</v>
      </c>
      <c r="N148" s="145">
        <v>2</v>
      </c>
      <c r="O148" s="145">
        <v>3</v>
      </c>
      <c r="P148" s="149">
        <v>6</v>
      </c>
      <c r="Q148" s="150" t="s">
        <v>786</v>
      </c>
      <c r="R148" s="150" t="s">
        <v>86</v>
      </c>
      <c r="S148" s="150" t="s">
        <v>90</v>
      </c>
      <c r="T148" s="151">
        <v>1</v>
      </c>
      <c r="U148" s="151">
        <v>2</v>
      </c>
      <c r="V148" s="149">
        <v>2</v>
      </c>
      <c r="W148" s="150" t="s">
        <v>772</v>
      </c>
      <c r="X148" s="150" t="s">
        <v>87</v>
      </c>
      <c r="Y148" s="145" t="s">
        <v>759</v>
      </c>
      <c r="Z148" s="145" t="s">
        <v>6</v>
      </c>
      <c r="AA148" s="43" t="s">
        <v>535</v>
      </c>
      <c r="AB148" s="47" t="s">
        <v>343</v>
      </c>
      <c r="AC148" s="47" t="s">
        <v>23</v>
      </c>
      <c r="AD148" s="47" t="s">
        <v>401</v>
      </c>
      <c r="AE148" s="25" t="s">
        <v>7</v>
      </c>
      <c r="AF148" s="38">
        <v>12</v>
      </c>
      <c r="AG148" s="25">
        <v>3</v>
      </c>
      <c r="AH148" s="25">
        <v>3</v>
      </c>
      <c r="AI148" s="25">
        <v>3</v>
      </c>
      <c r="AJ148" s="25">
        <v>3</v>
      </c>
      <c r="AK148" s="25" t="s">
        <v>23</v>
      </c>
      <c r="AL148" s="47" t="s">
        <v>20</v>
      </c>
      <c r="AM148" s="47" t="s">
        <v>6</v>
      </c>
      <c r="AN148" s="47" t="s">
        <v>6</v>
      </c>
      <c r="AO148" s="47" t="s">
        <v>6</v>
      </c>
      <c r="AP148" s="47" t="s">
        <v>27</v>
      </c>
      <c r="AQ148" s="25" t="s">
        <v>117</v>
      </c>
      <c r="AR148" s="25" t="s">
        <v>101</v>
      </c>
      <c r="AS148" s="25" t="s">
        <v>103</v>
      </c>
      <c r="AT148" s="25" t="s">
        <v>105</v>
      </c>
      <c r="AU148" s="25" t="s">
        <v>113</v>
      </c>
      <c r="AV148" s="47" t="s">
        <v>108</v>
      </c>
      <c r="AW148" s="47" t="s">
        <v>110</v>
      </c>
      <c r="AX148" s="47" t="s">
        <v>112</v>
      </c>
      <c r="AY148" s="25">
        <v>15</v>
      </c>
      <c r="AZ148" s="25">
        <v>15</v>
      </c>
      <c r="BA148" s="25">
        <v>15</v>
      </c>
      <c r="BB148" s="25">
        <v>15</v>
      </c>
      <c r="BC148" s="25">
        <v>15</v>
      </c>
      <c r="BD148" s="25">
        <v>15</v>
      </c>
      <c r="BE148" s="25">
        <v>10</v>
      </c>
      <c r="BF148" s="38">
        <v>100</v>
      </c>
      <c r="BG148" s="38" t="s">
        <v>126</v>
      </c>
      <c r="BH148" s="26" t="s">
        <v>156</v>
      </c>
      <c r="BI148" s="38" t="s">
        <v>126</v>
      </c>
      <c r="BJ148" s="38" t="s">
        <v>126</v>
      </c>
      <c r="BK148" s="38">
        <v>100</v>
      </c>
      <c r="BL148" s="138">
        <v>66.666666666666671</v>
      </c>
      <c r="BM148" s="139" t="s">
        <v>127</v>
      </c>
      <c r="BN148" s="29" t="s">
        <v>165</v>
      </c>
      <c r="BO148" s="29" t="s">
        <v>165</v>
      </c>
      <c r="BP148" s="35">
        <v>1</v>
      </c>
      <c r="BQ148" s="137">
        <v>1</v>
      </c>
      <c r="BR148" s="35">
        <v>1</v>
      </c>
      <c r="BS148" s="137">
        <v>1</v>
      </c>
      <c r="BT148" s="30" t="s">
        <v>55</v>
      </c>
    </row>
    <row r="149" spans="1:140" s="27" customFormat="1" ht="97.55" customHeight="1" x14ac:dyDescent="0.2">
      <c r="A149" s="143"/>
      <c r="B149" s="143"/>
      <c r="C149" s="169" t="s">
        <v>55</v>
      </c>
      <c r="D149" s="82" t="s">
        <v>852</v>
      </c>
      <c r="E149" s="143"/>
      <c r="F149" s="82" t="s">
        <v>816</v>
      </c>
      <c r="G149" s="144"/>
      <c r="H149" s="145"/>
      <c r="I149" s="145"/>
      <c r="J149" s="145"/>
      <c r="K149" s="146"/>
      <c r="L149" s="147"/>
      <c r="M149" s="146"/>
      <c r="N149" s="145"/>
      <c r="O149" s="145"/>
      <c r="P149" s="149"/>
      <c r="Q149" s="150"/>
      <c r="R149" s="150">
        <v>0</v>
      </c>
      <c r="S149" s="150"/>
      <c r="T149" s="151"/>
      <c r="U149" s="151"/>
      <c r="V149" s="149"/>
      <c r="W149" s="150"/>
      <c r="X149" s="150">
        <v>0</v>
      </c>
      <c r="Y149" s="145"/>
      <c r="Z149" s="145"/>
      <c r="AA149" s="43" t="s">
        <v>691</v>
      </c>
      <c r="AB149" s="47" t="s">
        <v>536</v>
      </c>
      <c r="AC149" s="47" t="s">
        <v>6</v>
      </c>
      <c r="AD149" s="47" t="s">
        <v>402</v>
      </c>
      <c r="AE149" s="25" t="s">
        <v>7</v>
      </c>
      <c r="AF149" s="38">
        <v>1</v>
      </c>
      <c r="AG149" s="25">
        <v>0</v>
      </c>
      <c r="AH149" s="25">
        <v>0</v>
      </c>
      <c r="AI149" s="25">
        <v>0</v>
      </c>
      <c r="AJ149" s="25">
        <v>1</v>
      </c>
      <c r="AK149" s="25" t="s">
        <v>23</v>
      </c>
      <c r="AL149" s="47" t="s">
        <v>22</v>
      </c>
      <c r="AM149" s="47" t="s">
        <v>23</v>
      </c>
      <c r="AN149" s="47" t="s">
        <v>6</v>
      </c>
      <c r="AO149" s="47" t="s">
        <v>6</v>
      </c>
      <c r="AP149" s="47" t="s">
        <v>28</v>
      </c>
      <c r="AQ149" s="25" t="s">
        <v>117</v>
      </c>
      <c r="AR149" s="25" t="s">
        <v>101</v>
      </c>
      <c r="AS149" s="25" t="s">
        <v>103</v>
      </c>
      <c r="AT149" s="25" t="s">
        <v>105</v>
      </c>
      <c r="AU149" s="25" t="s">
        <v>107</v>
      </c>
      <c r="AV149" s="47" t="s">
        <v>108</v>
      </c>
      <c r="AW149" s="47" t="s">
        <v>110</v>
      </c>
      <c r="AX149" s="47" t="s">
        <v>112</v>
      </c>
      <c r="AY149" s="25">
        <v>15</v>
      </c>
      <c r="AZ149" s="25">
        <v>15</v>
      </c>
      <c r="BA149" s="25">
        <v>15</v>
      </c>
      <c r="BB149" s="25">
        <v>0</v>
      </c>
      <c r="BC149" s="25">
        <v>15</v>
      </c>
      <c r="BD149" s="25">
        <v>15</v>
      </c>
      <c r="BE149" s="25">
        <v>10</v>
      </c>
      <c r="BF149" s="38">
        <v>85</v>
      </c>
      <c r="BG149" s="38" t="s">
        <v>128</v>
      </c>
      <c r="BH149" s="26" t="s">
        <v>156</v>
      </c>
      <c r="BI149" s="38" t="s">
        <v>126</v>
      </c>
      <c r="BJ149" s="38" t="s">
        <v>128</v>
      </c>
      <c r="BK149" s="38">
        <v>0</v>
      </c>
      <c r="BL149" s="138"/>
      <c r="BM149" s="139"/>
      <c r="BN149" s="29" t="s">
        <v>165</v>
      </c>
      <c r="BO149" s="29" t="s">
        <v>165</v>
      </c>
      <c r="BP149" s="35">
        <v>1</v>
      </c>
      <c r="BQ149" s="137"/>
      <c r="BR149" s="35">
        <v>1</v>
      </c>
      <c r="BS149" s="137"/>
      <c r="BT149" s="30" t="s">
        <v>55</v>
      </c>
    </row>
    <row r="150" spans="1:140" s="27" customFormat="1" ht="104.25" customHeight="1" x14ac:dyDescent="0.2">
      <c r="A150" s="153"/>
      <c r="B150" s="153"/>
      <c r="C150" s="169" t="s">
        <v>55</v>
      </c>
      <c r="D150" s="82" t="s">
        <v>852</v>
      </c>
      <c r="E150" s="153"/>
      <c r="F150" s="82" t="s">
        <v>816</v>
      </c>
      <c r="G150" s="144"/>
      <c r="H150" s="145"/>
      <c r="I150" s="145"/>
      <c r="J150" s="145"/>
      <c r="K150" s="146"/>
      <c r="L150" s="147"/>
      <c r="M150" s="146"/>
      <c r="N150" s="145"/>
      <c r="O150" s="145"/>
      <c r="P150" s="149"/>
      <c r="Q150" s="150"/>
      <c r="R150" s="150">
        <v>0</v>
      </c>
      <c r="S150" s="150"/>
      <c r="T150" s="151"/>
      <c r="U150" s="151"/>
      <c r="V150" s="149"/>
      <c r="W150" s="150"/>
      <c r="X150" s="150">
        <v>0</v>
      </c>
      <c r="Y150" s="145"/>
      <c r="Z150" s="145"/>
      <c r="AA150" s="43" t="s">
        <v>692</v>
      </c>
      <c r="AB150" s="47" t="s">
        <v>641</v>
      </c>
      <c r="AC150" s="47" t="s">
        <v>23</v>
      </c>
      <c r="AD150" s="47" t="s">
        <v>403</v>
      </c>
      <c r="AE150" s="25" t="s">
        <v>7</v>
      </c>
      <c r="AF150" s="38">
        <v>0</v>
      </c>
      <c r="AG150" s="25">
        <v>0</v>
      </c>
      <c r="AH150" s="25">
        <v>0</v>
      </c>
      <c r="AI150" s="25">
        <v>0</v>
      </c>
      <c r="AJ150" s="25">
        <v>0</v>
      </c>
      <c r="AK150" s="25" t="s">
        <v>6</v>
      </c>
      <c r="AL150" s="47" t="s">
        <v>20</v>
      </c>
      <c r="AM150" s="47" t="s">
        <v>23</v>
      </c>
      <c r="AN150" s="47" t="s">
        <v>6</v>
      </c>
      <c r="AO150" s="47" t="s">
        <v>6</v>
      </c>
      <c r="AP150" s="47" t="s">
        <v>29</v>
      </c>
      <c r="AQ150" s="25" t="s">
        <v>117</v>
      </c>
      <c r="AR150" s="25" t="s">
        <v>101</v>
      </c>
      <c r="AS150" s="25" t="s">
        <v>103</v>
      </c>
      <c r="AT150" s="25" t="s">
        <v>105</v>
      </c>
      <c r="AU150" s="25" t="s">
        <v>113</v>
      </c>
      <c r="AV150" s="47" t="s">
        <v>108</v>
      </c>
      <c r="AW150" s="47" t="s">
        <v>110</v>
      </c>
      <c r="AX150" s="47" t="s">
        <v>112</v>
      </c>
      <c r="AY150" s="25">
        <v>15</v>
      </c>
      <c r="AZ150" s="25">
        <v>15</v>
      </c>
      <c r="BA150" s="25">
        <v>15</v>
      </c>
      <c r="BB150" s="25">
        <v>15</v>
      </c>
      <c r="BC150" s="25">
        <v>15</v>
      </c>
      <c r="BD150" s="25">
        <v>15</v>
      </c>
      <c r="BE150" s="25">
        <v>10</v>
      </c>
      <c r="BF150" s="38">
        <v>100</v>
      </c>
      <c r="BG150" s="38" t="s">
        <v>126</v>
      </c>
      <c r="BH150" s="26" t="s">
        <v>156</v>
      </c>
      <c r="BI150" s="38" t="s">
        <v>126</v>
      </c>
      <c r="BJ150" s="38" t="s">
        <v>126</v>
      </c>
      <c r="BK150" s="38">
        <v>100</v>
      </c>
      <c r="BL150" s="138"/>
      <c r="BM150" s="139"/>
      <c r="BN150" s="29" t="s">
        <v>165</v>
      </c>
      <c r="BO150" s="29" t="s">
        <v>165</v>
      </c>
      <c r="BP150" s="35">
        <v>1</v>
      </c>
      <c r="BQ150" s="137"/>
      <c r="BR150" s="35">
        <v>1</v>
      </c>
      <c r="BS150" s="137"/>
      <c r="BT150" s="30" t="s">
        <v>55</v>
      </c>
    </row>
    <row r="151" spans="1:140" s="27" customFormat="1" ht="112.55" customHeight="1" x14ac:dyDescent="0.2">
      <c r="A151" s="143">
        <v>47</v>
      </c>
      <c r="B151" s="143" t="s">
        <v>444</v>
      </c>
      <c r="C151" s="169" t="s">
        <v>60</v>
      </c>
      <c r="D151" s="82" t="s">
        <v>852</v>
      </c>
      <c r="E151" s="143" t="s">
        <v>919</v>
      </c>
      <c r="F151" s="82" t="s">
        <v>815</v>
      </c>
      <c r="G151" s="144" t="s">
        <v>38</v>
      </c>
      <c r="H151" s="145" t="s">
        <v>69</v>
      </c>
      <c r="I151" s="145" t="s">
        <v>77</v>
      </c>
      <c r="J151" s="145" t="s">
        <v>71</v>
      </c>
      <c r="K151" s="146" t="s">
        <v>319</v>
      </c>
      <c r="L151" s="147" t="s">
        <v>511</v>
      </c>
      <c r="M151" s="146" t="s">
        <v>320</v>
      </c>
      <c r="N151" s="145">
        <v>3</v>
      </c>
      <c r="O151" s="145">
        <v>4</v>
      </c>
      <c r="P151" s="149">
        <v>12</v>
      </c>
      <c r="Q151" s="150" t="s">
        <v>510</v>
      </c>
      <c r="R151" s="150" t="s">
        <v>84</v>
      </c>
      <c r="S151" s="150" t="s">
        <v>90</v>
      </c>
      <c r="T151" s="151">
        <v>2</v>
      </c>
      <c r="U151" s="151">
        <v>3</v>
      </c>
      <c r="V151" s="149">
        <v>6</v>
      </c>
      <c r="W151" s="150" t="s">
        <v>786</v>
      </c>
      <c r="X151" s="150" t="s">
        <v>86</v>
      </c>
      <c r="Y151" s="145" t="s">
        <v>759</v>
      </c>
      <c r="Z151" s="145" t="s">
        <v>23</v>
      </c>
      <c r="AA151" s="43" t="s">
        <v>754</v>
      </c>
      <c r="AB151" s="47" t="s">
        <v>321</v>
      </c>
      <c r="AC151" s="47" t="s">
        <v>23</v>
      </c>
      <c r="AD151" s="47" t="s">
        <v>755</v>
      </c>
      <c r="AE151" s="25" t="s">
        <v>7</v>
      </c>
      <c r="AF151" s="38">
        <v>4</v>
      </c>
      <c r="AG151" s="25">
        <v>1</v>
      </c>
      <c r="AH151" s="25">
        <v>1</v>
      </c>
      <c r="AI151" s="25">
        <v>1</v>
      </c>
      <c r="AJ151" s="25">
        <v>1</v>
      </c>
      <c r="AK151" s="25" t="s">
        <v>23</v>
      </c>
      <c r="AL151" s="47" t="s">
        <v>21</v>
      </c>
      <c r="AM151" s="47" t="s">
        <v>23</v>
      </c>
      <c r="AN151" s="47" t="s">
        <v>6</v>
      </c>
      <c r="AO151" s="47" t="s">
        <v>6</v>
      </c>
      <c r="AP151" s="47" t="s">
        <v>27</v>
      </c>
      <c r="AQ151" s="25" t="s">
        <v>117</v>
      </c>
      <c r="AR151" s="25" t="s">
        <v>101</v>
      </c>
      <c r="AS151" s="25" t="s">
        <v>103</v>
      </c>
      <c r="AT151" s="25" t="s">
        <v>105</v>
      </c>
      <c r="AU151" s="25" t="s">
        <v>114</v>
      </c>
      <c r="AV151" s="47" t="s">
        <v>108</v>
      </c>
      <c r="AW151" s="47" t="s">
        <v>110</v>
      </c>
      <c r="AX151" s="47" t="s">
        <v>112</v>
      </c>
      <c r="AY151" s="25">
        <v>15</v>
      </c>
      <c r="AZ151" s="25">
        <v>15</v>
      </c>
      <c r="BA151" s="25">
        <v>15</v>
      </c>
      <c r="BB151" s="25">
        <v>10</v>
      </c>
      <c r="BC151" s="25">
        <v>15</v>
      </c>
      <c r="BD151" s="25">
        <v>15</v>
      </c>
      <c r="BE151" s="25">
        <v>10</v>
      </c>
      <c r="BF151" s="38">
        <v>95</v>
      </c>
      <c r="BG151" s="38" t="s">
        <v>127</v>
      </c>
      <c r="BH151" s="26" t="s">
        <v>156</v>
      </c>
      <c r="BI151" s="38" t="s">
        <v>126</v>
      </c>
      <c r="BJ151" s="38" t="s">
        <v>127</v>
      </c>
      <c r="BK151" s="38">
        <v>50</v>
      </c>
      <c r="BL151" s="138">
        <v>66.666666666666671</v>
      </c>
      <c r="BM151" s="139" t="s">
        <v>127</v>
      </c>
      <c r="BN151" s="29" t="s">
        <v>165</v>
      </c>
      <c r="BO151" s="29" t="s">
        <v>167</v>
      </c>
      <c r="BP151" s="35">
        <v>1</v>
      </c>
      <c r="BQ151" s="137">
        <v>1</v>
      </c>
      <c r="BR151" s="35">
        <v>1</v>
      </c>
      <c r="BS151" s="137">
        <v>1</v>
      </c>
      <c r="BT151" s="30" t="s">
        <v>60</v>
      </c>
    </row>
    <row r="152" spans="1:140" s="27" customFormat="1" ht="91.6" customHeight="1" x14ac:dyDescent="0.2">
      <c r="A152" s="143"/>
      <c r="B152" s="143"/>
      <c r="C152" s="169" t="s">
        <v>60</v>
      </c>
      <c r="D152" s="82" t="s">
        <v>852</v>
      </c>
      <c r="E152" s="143"/>
      <c r="F152" s="82" t="s">
        <v>815</v>
      </c>
      <c r="G152" s="144"/>
      <c r="H152" s="145"/>
      <c r="I152" s="145"/>
      <c r="J152" s="145"/>
      <c r="K152" s="146"/>
      <c r="L152" s="147"/>
      <c r="M152" s="146"/>
      <c r="N152" s="145"/>
      <c r="O152" s="145"/>
      <c r="P152" s="149">
        <v>0</v>
      </c>
      <c r="Q152" s="150" t="s">
        <v>777</v>
      </c>
      <c r="R152" s="150">
        <v>0</v>
      </c>
      <c r="S152" s="150"/>
      <c r="T152" s="148">
        <v>-1</v>
      </c>
      <c r="U152" s="148">
        <v>0</v>
      </c>
      <c r="V152" s="149">
        <v>0</v>
      </c>
      <c r="W152" s="150" t="s">
        <v>787</v>
      </c>
      <c r="X152" s="150">
        <v>0</v>
      </c>
      <c r="Y152" s="145"/>
      <c r="Z152" s="145"/>
      <c r="AA152" s="43" t="s">
        <v>530</v>
      </c>
      <c r="AB152" s="47" t="s">
        <v>322</v>
      </c>
      <c r="AC152" s="47" t="s">
        <v>6</v>
      </c>
      <c r="AD152" s="47" t="s">
        <v>395</v>
      </c>
      <c r="AE152" s="25" t="s">
        <v>7</v>
      </c>
      <c r="AF152" s="38">
        <v>0</v>
      </c>
      <c r="AG152" s="25">
        <v>0</v>
      </c>
      <c r="AH152" s="25">
        <v>0</v>
      </c>
      <c r="AI152" s="25">
        <v>0</v>
      </c>
      <c r="AJ152" s="25">
        <v>0</v>
      </c>
      <c r="AK152" s="25" t="s">
        <v>6</v>
      </c>
      <c r="AL152" s="47" t="s">
        <v>20</v>
      </c>
      <c r="AM152" s="47" t="s">
        <v>6</v>
      </c>
      <c r="AN152" s="47" t="s">
        <v>6</v>
      </c>
      <c r="AO152" s="47" t="s">
        <v>6</v>
      </c>
      <c r="AP152" s="47" t="s">
        <v>30</v>
      </c>
      <c r="AQ152" s="25" t="s">
        <v>117</v>
      </c>
      <c r="AR152" s="25" t="s">
        <v>101</v>
      </c>
      <c r="AS152" s="25" t="s">
        <v>103</v>
      </c>
      <c r="AT152" s="25" t="s">
        <v>105</v>
      </c>
      <c r="AU152" s="25" t="s">
        <v>113</v>
      </c>
      <c r="AV152" s="47" t="s">
        <v>108</v>
      </c>
      <c r="AW152" s="47" t="s">
        <v>110</v>
      </c>
      <c r="AX152" s="47" t="s">
        <v>112</v>
      </c>
      <c r="AY152" s="25">
        <v>15</v>
      </c>
      <c r="AZ152" s="25">
        <v>15</v>
      </c>
      <c r="BA152" s="25">
        <v>15</v>
      </c>
      <c r="BB152" s="25">
        <v>15</v>
      </c>
      <c r="BC152" s="25">
        <v>15</v>
      </c>
      <c r="BD152" s="25">
        <v>15</v>
      </c>
      <c r="BE152" s="25">
        <v>10</v>
      </c>
      <c r="BF152" s="38">
        <v>100</v>
      </c>
      <c r="BG152" s="38" t="s">
        <v>126</v>
      </c>
      <c r="BH152" s="26" t="s">
        <v>156</v>
      </c>
      <c r="BI152" s="38" t="s">
        <v>126</v>
      </c>
      <c r="BJ152" s="38" t="s">
        <v>126</v>
      </c>
      <c r="BK152" s="38">
        <v>100</v>
      </c>
      <c r="BL152" s="138"/>
      <c r="BM152" s="139"/>
      <c r="BN152" s="29" t="s">
        <v>165</v>
      </c>
      <c r="BO152" s="29" t="s">
        <v>165</v>
      </c>
      <c r="BP152" s="35">
        <v>1</v>
      </c>
      <c r="BQ152" s="137"/>
      <c r="BR152" s="35">
        <v>1</v>
      </c>
      <c r="BS152" s="137"/>
      <c r="BT152" s="30" t="s">
        <v>60</v>
      </c>
    </row>
    <row r="153" spans="1:140" s="27" customFormat="1" ht="91.6" customHeight="1" x14ac:dyDescent="0.2">
      <c r="A153" s="143"/>
      <c r="B153" s="143"/>
      <c r="C153" s="169" t="s">
        <v>60</v>
      </c>
      <c r="D153" s="82" t="s">
        <v>852</v>
      </c>
      <c r="E153" s="143"/>
      <c r="F153" s="82" t="s">
        <v>815</v>
      </c>
      <c r="G153" s="144"/>
      <c r="H153" s="145"/>
      <c r="I153" s="145"/>
      <c r="J153" s="145"/>
      <c r="K153" s="146"/>
      <c r="L153" s="147"/>
      <c r="M153" s="146"/>
      <c r="N153" s="145"/>
      <c r="O153" s="145"/>
      <c r="P153" s="149">
        <v>0</v>
      </c>
      <c r="Q153" s="150" t="s">
        <v>777</v>
      </c>
      <c r="R153" s="150">
        <v>0</v>
      </c>
      <c r="S153" s="150"/>
      <c r="T153" s="148">
        <v>-1</v>
      </c>
      <c r="U153" s="148">
        <v>0</v>
      </c>
      <c r="V153" s="149">
        <v>0</v>
      </c>
      <c r="W153" s="150" t="s">
        <v>787</v>
      </c>
      <c r="X153" s="150">
        <v>0</v>
      </c>
      <c r="Y153" s="145"/>
      <c r="Z153" s="145"/>
      <c r="AA153" s="43" t="s">
        <v>531</v>
      </c>
      <c r="AB153" s="47" t="s">
        <v>321</v>
      </c>
      <c r="AC153" s="47" t="s">
        <v>23</v>
      </c>
      <c r="AD153" s="47" t="s">
        <v>396</v>
      </c>
      <c r="AE153" s="25" t="s">
        <v>7</v>
      </c>
      <c r="AF153" s="38">
        <v>1</v>
      </c>
      <c r="AG153" s="25">
        <v>0</v>
      </c>
      <c r="AH153" s="25">
        <v>0</v>
      </c>
      <c r="AI153" s="25">
        <v>1</v>
      </c>
      <c r="AJ153" s="25">
        <v>0</v>
      </c>
      <c r="AK153" s="25" t="s">
        <v>23</v>
      </c>
      <c r="AL153" s="47" t="s">
        <v>21</v>
      </c>
      <c r="AM153" s="47" t="s">
        <v>6</v>
      </c>
      <c r="AN153" s="47" t="s">
        <v>6</v>
      </c>
      <c r="AO153" s="47" t="s">
        <v>6</v>
      </c>
      <c r="AP153" s="47" t="s">
        <v>28</v>
      </c>
      <c r="AQ153" s="25" t="s">
        <v>117</v>
      </c>
      <c r="AR153" s="25" t="s">
        <v>101</v>
      </c>
      <c r="AS153" s="25" t="s">
        <v>103</v>
      </c>
      <c r="AT153" s="25" t="s">
        <v>105</v>
      </c>
      <c r="AU153" s="25" t="s">
        <v>114</v>
      </c>
      <c r="AV153" s="47" t="s">
        <v>108</v>
      </c>
      <c r="AW153" s="47" t="s">
        <v>110</v>
      </c>
      <c r="AX153" s="47" t="s">
        <v>112</v>
      </c>
      <c r="AY153" s="25">
        <v>15</v>
      </c>
      <c r="AZ153" s="25">
        <v>15</v>
      </c>
      <c r="BA153" s="25">
        <v>15</v>
      </c>
      <c r="BB153" s="25">
        <v>10</v>
      </c>
      <c r="BC153" s="25">
        <v>15</v>
      </c>
      <c r="BD153" s="25">
        <v>15</v>
      </c>
      <c r="BE153" s="25">
        <v>10</v>
      </c>
      <c r="BF153" s="38">
        <v>95</v>
      </c>
      <c r="BG153" s="38" t="s">
        <v>127</v>
      </c>
      <c r="BH153" s="26" t="s">
        <v>156</v>
      </c>
      <c r="BI153" s="38" t="s">
        <v>126</v>
      </c>
      <c r="BJ153" s="38" t="s">
        <v>127</v>
      </c>
      <c r="BK153" s="38">
        <v>50</v>
      </c>
      <c r="BL153" s="138"/>
      <c r="BM153" s="139"/>
      <c r="BN153" s="29" t="s">
        <v>165</v>
      </c>
      <c r="BO153" s="29" t="s">
        <v>165</v>
      </c>
      <c r="BP153" s="35">
        <v>1</v>
      </c>
      <c r="BQ153" s="137"/>
      <c r="BR153" s="35">
        <v>1</v>
      </c>
      <c r="BS153" s="137"/>
      <c r="BT153" s="30" t="s">
        <v>60</v>
      </c>
    </row>
    <row r="154" spans="1:140" s="27" customFormat="1" ht="117.7" customHeight="1" x14ac:dyDescent="0.2">
      <c r="A154" s="143">
        <v>48</v>
      </c>
      <c r="B154" s="143" t="s">
        <v>445</v>
      </c>
      <c r="C154" s="169" t="s">
        <v>60</v>
      </c>
      <c r="D154" s="82" t="s">
        <v>852</v>
      </c>
      <c r="E154" s="143" t="s">
        <v>920</v>
      </c>
      <c r="F154" s="82" t="s">
        <v>815</v>
      </c>
      <c r="G154" s="144" t="s">
        <v>34</v>
      </c>
      <c r="H154" s="145" t="s">
        <v>66</v>
      </c>
      <c r="I154" s="145" t="s">
        <v>76</v>
      </c>
      <c r="J154" s="145" t="s">
        <v>81</v>
      </c>
      <c r="K154" s="146" t="s">
        <v>323</v>
      </c>
      <c r="L154" s="147" t="s">
        <v>324</v>
      </c>
      <c r="M154" s="146" t="s">
        <v>325</v>
      </c>
      <c r="N154" s="145">
        <v>1</v>
      </c>
      <c r="O154" s="145">
        <v>3</v>
      </c>
      <c r="P154" s="149">
        <v>3</v>
      </c>
      <c r="Q154" s="150" t="s">
        <v>771</v>
      </c>
      <c r="R154" s="150" t="s">
        <v>86</v>
      </c>
      <c r="S154" s="150" t="s">
        <v>90</v>
      </c>
      <c r="T154" s="151">
        <v>1</v>
      </c>
      <c r="U154" s="151">
        <v>3</v>
      </c>
      <c r="V154" s="149">
        <v>3</v>
      </c>
      <c r="W154" s="150" t="s">
        <v>771</v>
      </c>
      <c r="X154" s="150" t="s">
        <v>86</v>
      </c>
      <c r="Y154" s="145" t="s">
        <v>759</v>
      </c>
      <c r="Z154" s="145" t="s">
        <v>23</v>
      </c>
      <c r="AA154" s="43" t="s">
        <v>696</v>
      </c>
      <c r="AB154" s="47" t="s">
        <v>326</v>
      </c>
      <c r="AC154" s="47" t="s">
        <v>23</v>
      </c>
      <c r="AD154" s="47" t="s">
        <v>607</v>
      </c>
      <c r="AE154" s="25" t="s">
        <v>7</v>
      </c>
      <c r="AF154" s="38">
        <v>0</v>
      </c>
      <c r="AG154" s="25">
        <v>0</v>
      </c>
      <c r="AH154" s="25">
        <v>0</v>
      </c>
      <c r="AI154" s="25">
        <v>0</v>
      </c>
      <c r="AJ154" s="25">
        <v>0</v>
      </c>
      <c r="AK154" s="25" t="s">
        <v>6</v>
      </c>
      <c r="AL154" s="47" t="s">
        <v>21</v>
      </c>
      <c r="AM154" s="47" t="s">
        <v>6</v>
      </c>
      <c r="AN154" s="47" t="s">
        <v>6</v>
      </c>
      <c r="AO154" s="47" t="s">
        <v>6</v>
      </c>
      <c r="AP154" s="47" t="s">
        <v>30</v>
      </c>
      <c r="AQ154" s="25" t="s">
        <v>117</v>
      </c>
      <c r="AR154" s="25" t="s">
        <v>101</v>
      </c>
      <c r="AS154" s="25" t="s">
        <v>103</v>
      </c>
      <c r="AT154" s="25" t="s">
        <v>105</v>
      </c>
      <c r="AU154" s="25" t="s">
        <v>114</v>
      </c>
      <c r="AV154" s="47" t="s">
        <v>108</v>
      </c>
      <c r="AW154" s="47" t="s">
        <v>110</v>
      </c>
      <c r="AX154" s="47" t="s">
        <v>112</v>
      </c>
      <c r="AY154" s="25">
        <v>15</v>
      </c>
      <c r="AZ154" s="25">
        <v>15</v>
      </c>
      <c r="BA154" s="25">
        <v>15</v>
      </c>
      <c r="BB154" s="25">
        <v>10</v>
      </c>
      <c r="BC154" s="25">
        <v>15</v>
      </c>
      <c r="BD154" s="25">
        <v>15</v>
      </c>
      <c r="BE154" s="25">
        <v>10</v>
      </c>
      <c r="BF154" s="38">
        <v>95</v>
      </c>
      <c r="BG154" s="38" t="s">
        <v>127</v>
      </c>
      <c r="BH154" s="26" t="s">
        <v>156</v>
      </c>
      <c r="BI154" s="38" t="s">
        <v>126</v>
      </c>
      <c r="BJ154" s="38" t="s">
        <v>127</v>
      </c>
      <c r="BK154" s="38">
        <v>50</v>
      </c>
      <c r="BL154" s="138">
        <v>50</v>
      </c>
      <c r="BM154" s="139" t="s">
        <v>127</v>
      </c>
      <c r="BN154" s="29" t="s">
        <v>165</v>
      </c>
      <c r="BO154" s="29" t="s">
        <v>167</v>
      </c>
      <c r="BP154" s="35">
        <v>0</v>
      </c>
      <c r="BQ154" s="137">
        <v>0.5</v>
      </c>
      <c r="BR154" s="35">
        <v>1</v>
      </c>
      <c r="BS154" s="137">
        <v>0</v>
      </c>
      <c r="BT154" s="30" t="s">
        <v>60</v>
      </c>
    </row>
    <row r="155" spans="1:140" s="27" customFormat="1" ht="96.75" customHeight="1" x14ac:dyDescent="0.2">
      <c r="A155" s="143"/>
      <c r="B155" s="143"/>
      <c r="C155" s="169" t="s">
        <v>60</v>
      </c>
      <c r="D155" s="82" t="s">
        <v>852</v>
      </c>
      <c r="E155" s="143"/>
      <c r="F155" s="82" t="s">
        <v>815</v>
      </c>
      <c r="G155" s="144"/>
      <c r="H155" s="145"/>
      <c r="I155" s="145"/>
      <c r="J155" s="145"/>
      <c r="K155" s="146"/>
      <c r="L155" s="147"/>
      <c r="M155" s="146"/>
      <c r="N155" s="145"/>
      <c r="O155" s="145"/>
      <c r="P155" s="149">
        <v>0</v>
      </c>
      <c r="Q155" s="150" t="s">
        <v>777</v>
      </c>
      <c r="R155" s="150">
        <v>0</v>
      </c>
      <c r="S155" s="150"/>
      <c r="T155" s="148">
        <v>-1</v>
      </c>
      <c r="U155" s="148">
        <v>0</v>
      </c>
      <c r="V155" s="149">
        <v>0</v>
      </c>
      <c r="W155" s="150" t="s">
        <v>787</v>
      </c>
      <c r="X155" s="150">
        <v>0</v>
      </c>
      <c r="Y155" s="145"/>
      <c r="Z155" s="145"/>
      <c r="AA155" s="43" t="s">
        <v>532</v>
      </c>
      <c r="AB155" s="47" t="s">
        <v>326</v>
      </c>
      <c r="AC155" s="47" t="s">
        <v>23</v>
      </c>
      <c r="AD155" s="47" t="s">
        <v>397</v>
      </c>
      <c r="AE155" s="25" t="s">
        <v>7</v>
      </c>
      <c r="AF155" s="38">
        <v>0</v>
      </c>
      <c r="AG155" s="25">
        <v>0</v>
      </c>
      <c r="AH155" s="25">
        <v>0</v>
      </c>
      <c r="AI155" s="25">
        <v>0</v>
      </c>
      <c r="AJ155" s="25">
        <v>0</v>
      </c>
      <c r="AK155" s="25" t="s">
        <v>6</v>
      </c>
      <c r="AL155" s="47" t="s">
        <v>21</v>
      </c>
      <c r="AM155" s="47" t="s">
        <v>6</v>
      </c>
      <c r="AN155" s="47" t="s">
        <v>6</v>
      </c>
      <c r="AO155" s="47" t="s">
        <v>6</v>
      </c>
      <c r="AP155" s="47" t="s">
        <v>30</v>
      </c>
      <c r="AQ155" s="25" t="s">
        <v>117</v>
      </c>
      <c r="AR155" s="25" t="s">
        <v>101</v>
      </c>
      <c r="AS155" s="25" t="s">
        <v>103</v>
      </c>
      <c r="AT155" s="25" t="s">
        <v>105</v>
      </c>
      <c r="AU155" s="25" t="s">
        <v>114</v>
      </c>
      <c r="AV155" s="47" t="s">
        <v>108</v>
      </c>
      <c r="AW155" s="47" t="s">
        <v>110</v>
      </c>
      <c r="AX155" s="47" t="s">
        <v>112</v>
      </c>
      <c r="AY155" s="25">
        <v>15</v>
      </c>
      <c r="AZ155" s="25">
        <v>15</v>
      </c>
      <c r="BA155" s="25">
        <v>15</v>
      </c>
      <c r="BB155" s="25">
        <v>10</v>
      </c>
      <c r="BC155" s="25">
        <v>15</v>
      </c>
      <c r="BD155" s="25">
        <v>15</v>
      </c>
      <c r="BE155" s="25">
        <v>10</v>
      </c>
      <c r="BF155" s="38">
        <v>95</v>
      </c>
      <c r="BG155" s="38" t="s">
        <v>127</v>
      </c>
      <c r="BH155" s="26" t="s">
        <v>156</v>
      </c>
      <c r="BI155" s="38" t="s">
        <v>126</v>
      </c>
      <c r="BJ155" s="38" t="s">
        <v>127</v>
      </c>
      <c r="BK155" s="38">
        <v>50</v>
      </c>
      <c r="BL155" s="138"/>
      <c r="BM155" s="139"/>
      <c r="BN155" s="29" t="s">
        <v>165</v>
      </c>
      <c r="BO155" s="29" t="s">
        <v>167</v>
      </c>
      <c r="BP155" s="35">
        <v>1</v>
      </c>
      <c r="BQ155" s="137"/>
      <c r="BR155" s="35">
        <v>1</v>
      </c>
      <c r="BS155" s="137"/>
      <c r="BT155" s="30" t="s">
        <v>60</v>
      </c>
    </row>
    <row r="156" spans="1:140" s="27" customFormat="1" ht="251.25" customHeight="1" x14ac:dyDescent="0.25">
      <c r="A156" s="41">
        <v>49</v>
      </c>
      <c r="B156" s="41" t="s">
        <v>921</v>
      </c>
      <c r="C156" s="49" t="s">
        <v>57</v>
      </c>
      <c r="D156" s="82" t="s">
        <v>858</v>
      </c>
      <c r="E156" s="81" t="s">
        <v>924</v>
      </c>
      <c r="F156" s="82" t="s">
        <v>829</v>
      </c>
      <c r="G156" s="42" t="s">
        <v>38</v>
      </c>
      <c r="H156" s="37" t="s">
        <v>67</v>
      </c>
      <c r="I156" s="37" t="s">
        <v>76</v>
      </c>
      <c r="J156" s="37" t="s">
        <v>72</v>
      </c>
      <c r="K156" s="43" t="s">
        <v>219</v>
      </c>
      <c r="L156" s="44" t="s">
        <v>373</v>
      </c>
      <c r="M156" s="43" t="s">
        <v>220</v>
      </c>
      <c r="N156" s="40">
        <v>3</v>
      </c>
      <c r="O156" s="40">
        <v>4</v>
      </c>
      <c r="P156" s="35">
        <v>12</v>
      </c>
      <c r="Q156" s="45" t="s">
        <v>510</v>
      </c>
      <c r="R156" s="45" t="s">
        <v>84</v>
      </c>
      <c r="S156" s="45" t="s">
        <v>90</v>
      </c>
      <c r="T156" s="39">
        <v>1</v>
      </c>
      <c r="U156" s="39">
        <v>2</v>
      </c>
      <c r="V156" s="35">
        <v>2</v>
      </c>
      <c r="W156" s="45" t="s">
        <v>772</v>
      </c>
      <c r="X156" s="45" t="s">
        <v>87</v>
      </c>
      <c r="Y156" s="37" t="s">
        <v>523</v>
      </c>
      <c r="Z156" s="37" t="s">
        <v>6</v>
      </c>
      <c r="AA156" s="43" t="s">
        <v>733</v>
      </c>
      <c r="AB156" s="47" t="s">
        <v>221</v>
      </c>
      <c r="AC156" s="25" t="s">
        <v>6</v>
      </c>
      <c r="AD156" s="47" t="s">
        <v>548</v>
      </c>
      <c r="AE156" s="25" t="s">
        <v>7</v>
      </c>
      <c r="AF156" s="38">
        <v>12</v>
      </c>
      <c r="AG156" s="25">
        <v>3</v>
      </c>
      <c r="AH156" s="25">
        <v>3</v>
      </c>
      <c r="AI156" s="25">
        <v>3</v>
      </c>
      <c r="AJ156" s="25">
        <v>3</v>
      </c>
      <c r="AK156" s="25" t="s">
        <v>23</v>
      </c>
      <c r="AL156" s="25" t="s">
        <v>20</v>
      </c>
      <c r="AM156" s="25" t="s">
        <v>6</v>
      </c>
      <c r="AN156" s="25" t="s">
        <v>6</v>
      </c>
      <c r="AO156" s="25" t="s">
        <v>6</v>
      </c>
      <c r="AP156" s="25" t="s">
        <v>27</v>
      </c>
      <c r="AQ156" s="25" t="s">
        <v>117</v>
      </c>
      <c r="AR156" s="25" t="s">
        <v>101</v>
      </c>
      <c r="AS156" s="25" t="s">
        <v>103</v>
      </c>
      <c r="AT156" s="25" t="s">
        <v>105</v>
      </c>
      <c r="AU156" s="25" t="s">
        <v>113</v>
      </c>
      <c r="AV156" s="47" t="s">
        <v>108</v>
      </c>
      <c r="AW156" s="47" t="s">
        <v>110</v>
      </c>
      <c r="AX156" s="47" t="s">
        <v>112</v>
      </c>
      <c r="AY156" s="25">
        <v>15</v>
      </c>
      <c r="AZ156" s="25">
        <v>15</v>
      </c>
      <c r="BA156" s="25">
        <v>15</v>
      </c>
      <c r="BB156" s="25">
        <v>15</v>
      </c>
      <c r="BC156" s="25">
        <v>15</v>
      </c>
      <c r="BD156" s="25">
        <v>15</v>
      </c>
      <c r="BE156" s="25">
        <v>10</v>
      </c>
      <c r="BF156" s="38">
        <v>100</v>
      </c>
      <c r="BG156" s="38" t="s">
        <v>126</v>
      </c>
      <c r="BH156" s="26" t="s">
        <v>156</v>
      </c>
      <c r="BI156" s="38" t="s">
        <v>126</v>
      </c>
      <c r="BJ156" s="38" t="s">
        <v>126</v>
      </c>
      <c r="BK156" s="38">
        <v>100</v>
      </c>
      <c r="BL156" s="36">
        <v>100</v>
      </c>
      <c r="BM156" s="38" t="s">
        <v>126</v>
      </c>
      <c r="BN156" s="29" t="s">
        <v>165</v>
      </c>
      <c r="BO156" s="29" t="s">
        <v>165</v>
      </c>
      <c r="BP156" s="35">
        <v>2</v>
      </c>
      <c r="BQ156" s="48">
        <v>2</v>
      </c>
      <c r="BR156" s="35">
        <v>2</v>
      </c>
      <c r="BS156" s="48">
        <v>2</v>
      </c>
      <c r="BT156" s="49" t="s">
        <v>57</v>
      </c>
      <c r="BU156" s="34"/>
      <c r="BV156" s="34"/>
      <c r="BW156" s="34"/>
      <c r="BX156" s="34"/>
      <c r="BY156" s="34"/>
      <c r="BZ156" s="34"/>
      <c r="CA156" s="34"/>
      <c r="CB156" s="34"/>
      <c r="CC156" s="34"/>
      <c r="CD156" s="34"/>
      <c r="CE156" s="34"/>
      <c r="CF156" s="34"/>
      <c r="CG156" s="34"/>
      <c r="CH156" s="34"/>
      <c r="CI156" s="34"/>
      <c r="CJ156" s="34"/>
      <c r="CK156" s="34"/>
      <c r="CL156" s="34"/>
      <c r="CM156" s="34"/>
      <c r="CN156" s="34"/>
      <c r="CO156" s="34"/>
      <c r="CP156" s="34"/>
      <c r="CQ156" s="34"/>
      <c r="CR156" s="34"/>
      <c r="CS156" s="34"/>
      <c r="CT156" s="34"/>
      <c r="CU156" s="34"/>
      <c r="CV156" s="34"/>
      <c r="CW156" s="34"/>
      <c r="CX156" s="34"/>
      <c r="CY156" s="34"/>
      <c r="CZ156" s="34"/>
      <c r="DA156" s="34"/>
      <c r="DB156" s="34"/>
      <c r="DC156" s="34"/>
      <c r="DD156" s="34"/>
      <c r="DE156" s="34"/>
      <c r="DF156" s="34"/>
      <c r="DG156" s="34"/>
      <c r="DH156" s="34"/>
      <c r="DI156" s="34"/>
      <c r="DJ156" s="34"/>
      <c r="DK156" s="34"/>
      <c r="DL156" s="34"/>
      <c r="DM156" s="34"/>
      <c r="DN156" s="34"/>
      <c r="DO156" s="34"/>
      <c r="DP156" s="34"/>
      <c r="DQ156" s="34"/>
      <c r="DR156" s="34"/>
      <c r="DS156" s="34"/>
      <c r="DT156" s="34"/>
      <c r="DU156" s="34"/>
      <c r="DV156" s="34"/>
      <c r="DW156" s="34"/>
      <c r="DX156" s="34"/>
      <c r="DY156" s="34"/>
      <c r="DZ156" s="34"/>
      <c r="EA156" s="34"/>
      <c r="EB156" s="34"/>
      <c r="EC156" s="34"/>
      <c r="ED156" s="34"/>
      <c r="EE156" s="34"/>
      <c r="EF156" s="34"/>
      <c r="EG156" s="34"/>
      <c r="EH156" s="34"/>
      <c r="EI156" s="34"/>
      <c r="EJ156" s="34"/>
    </row>
    <row r="157" spans="1:140" s="27" customFormat="1" ht="127.6" customHeight="1" x14ac:dyDescent="0.25">
      <c r="A157" s="143">
        <v>50</v>
      </c>
      <c r="B157" s="143" t="s">
        <v>922</v>
      </c>
      <c r="C157" s="49" t="s">
        <v>57</v>
      </c>
      <c r="D157" s="82" t="s">
        <v>858</v>
      </c>
      <c r="E157" s="143" t="s">
        <v>925</v>
      </c>
      <c r="F157" s="82" t="s">
        <v>829</v>
      </c>
      <c r="G157" s="144" t="s">
        <v>38</v>
      </c>
      <c r="H157" s="145" t="s">
        <v>65</v>
      </c>
      <c r="I157" s="145" t="s">
        <v>41</v>
      </c>
      <c r="J157" s="145" t="s">
        <v>83</v>
      </c>
      <c r="K157" s="146" t="s">
        <v>222</v>
      </c>
      <c r="L157" s="147" t="s">
        <v>734</v>
      </c>
      <c r="M157" s="146" t="s">
        <v>223</v>
      </c>
      <c r="N157" s="148">
        <v>5</v>
      </c>
      <c r="O157" s="148">
        <v>5</v>
      </c>
      <c r="P157" s="149">
        <v>25</v>
      </c>
      <c r="Q157" s="150" t="s">
        <v>782</v>
      </c>
      <c r="R157" s="150" t="s">
        <v>84</v>
      </c>
      <c r="S157" s="150" t="s">
        <v>90</v>
      </c>
      <c r="T157" s="151">
        <v>3</v>
      </c>
      <c r="U157" s="151">
        <v>3</v>
      </c>
      <c r="V157" s="149">
        <v>9</v>
      </c>
      <c r="W157" s="150" t="s">
        <v>783</v>
      </c>
      <c r="X157" s="150" t="s">
        <v>85</v>
      </c>
      <c r="Y157" s="145" t="s">
        <v>523</v>
      </c>
      <c r="Z157" s="145" t="s">
        <v>23</v>
      </c>
      <c r="AA157" s="43" t="s">
        <v>735</v>
      </c>
      <c r="AB157" s="47" t="s">
        <v>224</v>
      </c>
      <c r="AC157" s="25" t="s">
        <v>23</v>
      </c>
      <c r="AD157" s="47" t="s">
        <v>381</v>
      </c>
      <c r="AE157" s="25" t="s">
        <v>7</v>
      </c>
      <c r="AF157" s="38">
        <v>4</v>
      </c>
      <c r="AG157" s="25">
        <v>1</v>
      </c>
      <c r="AH157" s="25">
        <v>1</v>
      </c>
      <c r="AI157" s="25">
        <v>1</v>
      </c>
      <c r="AJ157" s="25">
        <v>1</v>
      </c>
      <c r="AK157" s="25" t="s">
        <v>6</v>
      </c>
      <c r="AL157" s="25" t="s">
        <v>20</v>
      </c>
      <c r="AM157" s="25" t="s">
        <v>6</v>
      </c>
      <c r="AN157" s="25" t="s">
        <v>6</v>
      </c>
      <c r="AO157" s="25" t="s">
        <v>6</v>
      </c>
      <c r="AP157" s="25" t="s">
        <v>61</v>
      </c>
      <c r="AQ157" s="25" t="s">
        <v>117</v>
      </c>
      <c r="AR157" s="25" t="s">
        <v>101</v>
      </c>
      <c r="AS157" s="25" t="s">
        <v>103</v>
      </c>
      <c r="AT157" s="25" t="s">
        <v>105</v>
      </c>
      <c r="AU157" s="25" t="s">
        <v>113</v>
      </c>
      <c r="AV157" s="47" t="s">
        <v>108</v>
      </c>
      <c r="AW157" s="47" t="s">
        <v>110</v>
      </c>
      <c r="AX157" s="47" t="s">
        <v>112</v>
      </c>
      <c r="AY157" s="25">
        <v>15</v>
      </c>
      <c r="AZ157" s="25">
        <v>15</v>
      </c>
      <c r="BA157" s="25">
        <v>15</v>
      </c>
      <c r="BB157" s="25">
        <v>15</v>
      </c>
      <c r="BC157" s="25">
        <v>15</v>
      </c>
      <c r="BD157" s="25">
        <v>15</v>
      </c>
      <c r="BE157" s="25">
        <v>10</v>
      </c>
      <c r="BF157" s="38">
        <v>100</v>
      </c>
      <c r="BG157" s="38" t="s">
        <v>126</v>
      </c>
      <c r="BH157" s="26" t="s">
        <v>156</v>
      </c>
      <c r="BI157" s="38" t="s">
        <v>126</v>
      </c>
      <c r="BJ157" s="38" t="s">
        <v>126</v>
      </c>
      <c r="BK157" s="38">
        <v>100</v>
      </c>
      <c r="BL157" s="138">
        <v>100</v>
      </c>
      <c r="BM157" s="139" t="s">
        <v>126</v>
      </c>
      <c r="BN157" s="29" t="s">
        <v>165</v>
      </c>
      <c r="BO157" s="29" t="s">
        <v>165</v>
      </c>
      <c r="BP157" s="35">
        <v>2</v>
      </c>
      <c r="BQ157" s="137">
        <v>2</v>
      </c>
      <c r="BR157" s="35">
        <v>2</v>
      </c>
      <c r="BS157" s="137">
        <v>2</v>
      </c>
      <c r="BT157" s="49" t="s">
        <v>57</v>
      </c>
      <c r="BU157" s="34"/>
      <c r="BV157" s="34"/>
      <c r="BW157" s="34"/>
      <c r="BX157" s="34"/>
      <c r="BY157" s="34"/>
      <c r="BZ157" s="34"/>
      <c r="CA157" s="34"/>
      <c r="CB157" s="34"/>
      <c r="CC157" s="34"/>
      <c r="CD157" s="34"/>
      <c r="CE157" s="34"/>
      <c r="CF157" s="34"/>
      <c r="CG157" s="34"/>
      <c r="CH157" s="34"/>
      <c r="CI157" s="34"/>
      <c r="CJ157" s="34"/>
      <c r="CK157" s="34"/>
      <c r="CL157" s="34"/>
      <c r="CM157" s="34"/>
      <c r="CN157" s="34"/>
      <c r="CO157" s="34"/>
      <c r="CP157" s="34"/>
      <c r="CQ157" s="34"/>
      <c r="CR157" s="34"/>
      <c r="CS157" s="34"/>
      <c r="CT157" s="34"/>
      <c r="CU157" s="34"/>
      <c r="CV157" s="34"/>
      <c r="CW157" s="34"/>
      <c r="CX157" s="34"/>
      <c r="CY157" s="34"/>
      <c r="CZ157" s="34"/>
      <c r="DA157" s="34"/>
      <c r="DB157" s="34"/>
      <c r="DC157" s="34"/>
      <c r="DD157" s="34"/>
      <c r="DE157" s="34"/>
      <c r="DF157" s="34"/>
      <c r="DG157" s="34"/>
      <c r="DH157" s="34"/>
      <c r="DI157" s="34"/>
      <c r="DJ157" s="34"/>
      <c r="DK157" s="34"/>
      <c r="DL157" s="34"/>
      <c r="DM157" s="34"/>
      <c r="DN157" s="34"/>
      <c r="DO157" s="34"/>
      <c r="DP157" s="34"/>
      <c r="DQ157" s="34"/>
      <c r="DR157" s="34"/>
      <c r="DS157" s="34"/>
      <c r="DT157" s="34"/>
      <c r="DU157" s="34"/>
      <c r="DV157" s="34"/>
      <c r="DW157" s="34"/>
      <c r="DX157" s="34"/>
      <c r="DY157" s="34"/>
      <c r="DZ157" s="34"/>
      <c r="EA157" s="34"/>
      <c r="EB157" s="34"/>
      <c r="EC157" s="34"/>
      <c r="ED157" s="34"/>
      <c r="EE157" s="34"/>
      <c r="EF157" s="34"/>
      <c r="EG157" s="34"/>
      <c r="EH157" s="34"/>
      <c r="EI157" s="34"/>
      <c r="EJ157" s="34"/>
    </row>
    <row r="158" spans="1:140" s="27" customFormat="1" ht="127.6" customHeight="1" x14ac:dyDescent="0.25">
      <c r="A158" s="143"/>
      <c r="B158" s="143"/>
      <c r="C158" s="49" t="s">
        <v>57</v>
      </c>
      <c r="D158" s="82" t="s">
        <v>858</v>
      </c>
      <c r="E158" s="143"/>
      <c r="F158" s="82" t="s">
        <v>829</v>
      </c>
      <c r="G158" s="144"/>
      <c r="H158" s="145"/>
      <c r="I158" s="145"/>
      <c r="J158" s="145"/>
      <c r="K158" s="146"/>
      <c r="L158" s="147"/>
      <c r="M158" s="146"/>
      <c r="N158" s="148"/>
      <c r="O158" s="148"/>
      <c r="P158" s="149"/>
      <c r="Q158" s="150"/>
      <c r="R158" s="150">
        <v>0</v>
      </c>
      <c r="S158" s="150"/>
      <c r="T158" s="148">
        <v>-2</v>
      </c>
      <c r="U158" s="148">
        <v>0</v>
      </c>
      <c r="V158" s="149"/>
      <c r="W158" s="150"/>
      <c r="X158" s="150">
        <v>0</v>
      </c>
      <c r="Y158" s="148"/>
      <c r="Z158" s="148"/>
      <c r="AA158" s="43" t="s">
        <v>736</v>
      </c>
      <c r="AB158" s="47" t="s">
        <v>224</v>
      </c>
      <c r="AC158" s="25" t="s">
        <v>23</v>
      </c>
      <c r="AD158" s="47" t="s">
        <v>549</v>
      </c>
      <c r="AE158" s="25" t="s">
        <v>9</v>
      </c>
      <c r="AF158" s="38">
        <v>4</v>
      </c>
      <c r="AG158" s="25">
        <v>1</v>
      </c>
      <c r="AH158" s="25">
        <v>1</v>
      </c>
      <c r="AI158" s="25">
        <v>1</v>
      </c>
      <c r="AJ158" s="25">
        <v>1</v>
      </c>
      <c r="AK158" s="25" t="s">
        <v>6</v>
      </c>
      <c r="AL158" s="25" t="s">
        <v>20</v>
      </c>
      <c r="AM158" s="25" t="s">
        <v>23</v>
      </c>
      <c r="AN158" s="25" t="s">
        <v>6</v>
      </c>
      <c r="AO158" s="25" t="s">
        <v>6</v>
      </c>
      <c r="AP158" s="25" t="s">
        <v>29</v>
      </c>
      <c r="AQ158" s="25" t="s">
        <v>117</v>
      </c>
      <c r="AR158" s="25" t="s">
        <v>101</v>
      </c>
      <c r="AS158" s="25" t="s">
        <v>103</v>
      </c>
      <c r="AT158" s="25" t="s">
        <v>105</v>
      </c>
      <c r="AU158" s="25" t="s">
        <v>113</v>
      </c>
      <c r="AV158" s="47" t="s">
        <v>108</v>
      </c>
      <c r="AW158" s="47" t="s">
        <v>110</v>
      </c>
      <c r="AX158" s="47" t="s">
        <v>112</v>
      </c>
      <c r="AY158" s="25">
        <v>15</v>
      </c>
      <c r="AZ158" s="25">
        <v>15</v>
      </c>
      <c r="BA158" s="25">
        <v>15</v>
      </c>
      <c r="BB158" s="25">
        <v>15</v>
      </c>
      <c r="BC158" s="25">
        <v>15</v>
      </c>
      <c r="BD158" s="25">
        <v>15</v>
      </c>
      <c r="BE158" s="25">
        <v>10</v>
      </c>
      <c r="BF158" s="38">
        <v>100</v>
      </c>
      <c r="BG158" s="38" t="s">
        <v>126</v>
      </c>
      <c r="BH158" s="26" t="s">
        <v>156</v>
      </c>
      <c r="BI158" s="38" t="s">
        <v>126</v>
      </c>
      <c r="BJ158" s="38" t="s">
        <v>126</v>
      </c>
      <c r="BK158" s="38">
        <v>100</v>
      </c>
      <c r="BL158" s="138"/>
      <c r="BM158" s="139"/>
      <c r="BN158" s="29" t="s">
        <v>165</v>
      </c>
      <c r="BO158" s="29" t="s">
        <v>165</v>
      </c>
      <c r="BP158" s="35">
        <v>2</v>
      </c>
      <c r="BQ158" s="137"/>
      <c r="BR158" s="35">
        <v>2</v>
      </c>
      <c r="BS158" s="137"/>
      <c r="BT158" s="49" t="s">
        <v>57</v>
      </c>
      <c r="BU158" s="34"/>
      <c r="BV158" s="34"/>
      <c r="BW158" s="34"/>
      <c r="BX158" s="34"/>
      <c r="BY158" s="34"/>
      <c r="BZ158" s="34"/>
      <c r="CA158" s="34"/>
      <c r="CB158" s="34"/>
      <c r="CC158" s="34"/>
      <c r="CD158" s="34"/>
      <c r="CE158" s="34"/>
      <c r="CF158" s="34"/>
      <c r="CG158" s="34"/>
      <c r="CH158" s="34"/>
      <c r="CI158" s="34"/>
      <c r="CJ158" s="34"/>
      <c r="CK158" s="34"/>
      <c r="CL158" s="34"/>
      <c r="CM158" s="34"/>
      <c r="CN158" s="34"/>
      <c r="CO158" s="34"/>
      <c r="CP158" s="34"/>
      <c r="CQ158" s="34"/>
      <c r="CR158" s="34"/>
      <c r="CS158" s="34"/>
      <c r="CT158" s="34"/>
      <c r="CU158" s="34"/>
      <c r="CV158" s="34"/>
      <c r="CW158" s="34"/>
      <c r="CX158" s="34"/>
      <c r="CY158" s="34"/>
      <c r="CZ158" s="34"/>
      <c r="DA158" s="34"/>
      <c r="DB158" s="34"/>
      <c r="DC158" s="34"/>
      <c r="DD158" s="34"/>
      <c r="DE158" s="34"/>
      <c r="DF158" s="34"/>
      <c r="DG158" s="34"/>
      <c r="DH158" s="34"/>
      <c r="DI158" s="34"/>
      <c r="DJ158" s="34"/>
      <c r="DK158" s="34"/>
      <c r="DL158" s="34"/>
      <c r="DM158" s="34"/>
      <c r="DN158" s="34"/>
      <c r="DO158" s="34"/>
      <c r="DP158" s="34"/>
      <c r="DQ158" s="34"/>
      <c r="DR158" s="34"/>
      <c r="DS158" s="34"/>
      <c r="DT158" s="34"/>
      <c r="DU158" s="34"/>
      <c r="DV158" s="34"/>
      <c r="DW158" s="34"/>
      <c r="DX158" s="34"/>
      <c r="DY158" s="34"/>
      <c r="DZ158" s="34"/>
      <c r="EA158" s="34"/>
      <c r="EB158" s="34"/>
      <c r="EC158" s="34"/>
      <c r="ED158" s="34"/>
      <c r="EE158" s="34"/>
      <c r="EF158" s="34"/>
      <c r="EG158" s="34"/>
      <c r="EH158" s="34"/>
      <c r="EI158" s="34"/>
      <c r="EJ158" s="34"/>
    </row>
    <row r="159" spans="1:140" s="27" customFormat="1" ht="90.8" customHeight="1" x14ac:dyDescent="0.25">
      <c r="A159" s="143">
        <v>51</v>
      </c>
      <c r="B159" s="143" t="s">
        <v>923</v>
      </c>
      <c r="C159" s="49" t="s">
        <v>57</v>
      </c>
      <c r="D159" s="82" t="s">
        <v>858</v>
      </c>
      <c r="E159" s="143" t="s">
        <v>926</v>
      </c>
      <c r="F159" s="82" t="s">
        <v>829</v>
      </c>
      <c r="G159" s="144" t="s">
        <v>34</v>
      </c>
      <c r="H159" s="145" t="s">
        <v>65</v>
      </c>
      <c r="I159" s="145" t="s">
        <v>77</v>
      </c>
      <c r="J159" s="145" t="s">
        <v>71</v>
      </c>
      <c r="K159" s="146" t="s">
        <v>225</v>
      </c>
      <c r="L159" s="147" t="s">
        <v>226</v>
      </c>
      <c r="M159" s="146" t="s">
        <v>227</v>
      </c>
      <c r="N159" s="148">
        <v>1</v>
      </c>
      <c r="O159" s="148">
        <v>4</v>
      </c>
      <c r="P159" s="149">
        <v>4</v>
      </c>
      <c r="Q159" s="150" t="s">
        <v>781</v>
      </c>
      <c r="R159" s="150" t="s">
        <v>85</v>
      </c>
      <c r="S159" s="150" t="s">
        <v>90</v>
      </c>
      <c r="T159" s="151">
        <v>1</v>
      </c>
      <c r="U159" s="151">
        <v>4</v>
      </c>
      <c r="V159" s="149">
        <v>4</v>
      </c>
      <c r="W159" s="150" t="s">
        <v>781</v>
      </c>
      <c r="X159" s="150" t="s">
        <v>85</v>
      </c>
      <c r="Y159" s="145" t="s">
        <v>523</v>
      </c>
      <c r="Z159" s="145" t="s">
        <v>23</v>
      </c>
      <c r="AA159" s="43" t="s">
        <v>737</v>
      </c>
      <c r="AB159" s="47" t="s">
        <v>550</v>
      </c>
      <c r="AC159" s="25" t="s">
        <v>23</v>
      </c>
      <c r="AD159" s="47" t="s">
        <v>551</v>
      </c>
      <c r="AE159" s="25" t="s">
        <v>9</v>
      </c>
      <c r="AF159" s="38">
        <v>0</v>
      </c>
      <c r="AG159" s="25">
        <v>0</v>
      </c>
      <c r="AH159" s="25">
        <v>0</v>
      </c>
      <c r="AI159" s="25">
        <v>0</v>
      </c>
      <c r="AJ159" s="25">
        <v>0</v>
      </c>
      <c r="AK159" s="25" t="s">
        <v>6</v>
      </c>
      <c r="AL159" s="25" t="s">
        <v>20</v>
      </c>
      <c r="AM159" s="25" t="s">
        <v>23</v>
      </c>
      <c r="AN159" s="25" t="s">
        <v>23</v>
      </c>
      <c r="AO159" s="25" t="s">
        <v>6</v>
      </c>
      <c r="AP159" s="25" t="s">
        <v>30</v>
      </c>
      <c r="AQ159" s="25" t="s">
        <v>118</v>
      </c>
      <c r="AR159" s="25" t="s">
        <v>101</v>
      </c>
      <c r="AS159" s="25" t="s">
        <v>103</v>
      </c>
      <c r="AT159" s="25" t="s">
        <v>105</v>
      </c>
      <c r="AU159" s="25" t="s">
        <v>113</v>
      </c>
      <c r="AV159" s="47" t="s">
        <v>108</v>
      </c>
      <c r="AW159" s="47" t="s">
        <v>110</v>
      </c>
      <c r="AX159" s="47" t="s">
        <v>112</v>
      </c>
      <c r="AY159" s="25">
        <v>15</v>
      </c>
      <c r="AZ159" s="25">
        <v>15</v>
      </c>
      <c r="BA159" s="25">
        <v>15</v>
      </c>
      <c r="BB159" s="25">
        <v>15</v>
      </c>
      <c r="BC159" s="25">
        <v>15</v>
      </c>
      <c r="BD159" s="25">
        <v>15</v>
      </c>
      <c r="BE159" s="25">
        <v>10</v>
      </c>
      <c r="BF159" s="38">
        <v>100</v>
      </c>
      <c r="BG159" s="38" t="s">
        <v>126</v>
      </c>
      <c r="BH159" s="26" t="s">
        <v>156</v>
      </c>
      <c r="BI159" s="38" t="s">
        <v>126</v>
      </c>
      <c r="BJ159" s="38" t="s">
        <v>126</v>
      </c>
      <c r="BK159" s="38">
        <v>100</v>
      </c>
      <c r="BL159" s="138">
        <v>100</v>
      </c>
      <c r="BM159" s="139" t="s">
        <v>126</v>
      </c>
      <c r="BN159" s="29" t="s">
        <v>165</v>
      </c>
      <c r="BO159" s="29" t="s">
        <v>167</v>
      </c>
      <c r="BP159" s="35">
        <v>0</v>
      </c>
      <c r="BQ159" s="137">
        <v>1</v>
      </c>
      <c r="BR159" s="35">
        <v>0</v>
      </c>
      <c r="BS159" s="137">
        <v>0</v>
      </c>
      <c r="BT159" s="49" t="s">
        <v>57</v>
      </c>
      <c r="BU159" s="34"/>
      <c r="BV159" s="34"/>
      <c r="BW159" s="34"/>
      <c r="BX159" s="34"/>
      <c r="BY159" s="34"/>
      <c r="BZ159" s="34"/>
      <c r="CA159" s="34"/>
      <c r="CB159" s="34"/>
      <c r="CC159" s="34"/>
      <c r="CD159" s="34"/>
      <c r="CE159" s="34"/>
      <c r="CF159" s="34"/>
      <c r="CG159" s="34"/>
      <c r="CH159" s="34"/>
      <c r="CI159" s="34"/>
      <c r="CJ159" s="34"/>
      <c r="CK159" s="34"/>
      <c r="CL159" s="34"/>
      <c r="CM159" s="34"/>
      <c r="CN159" s="34"/>
      <c r="CO159" s="34"/>
      <c r="CP159" s="34"/>
      <c r="CQ159" s="34"/>
      <c r="CR159" s="34"/>
      <c r="CS159" s="34"/>
      <c r="CT159" s="34"/>
      <c r="CU159" s="34"/>
      <c r="CV159" s="34"/>
      <c r="CW159" s="34"/>
      <c r="CX159" s="34"/>
      <c r="CY159" s="34"/>
      <c r="CZ159" s="34"/>
      <c r="DA159" s="34"/>
      <c r="DB159" s="34"/>
      <c r="DC159" s="34"/>
      <c r="DD159" s="34"/>
      <c r="DE159" s="34"/>
      <c r="DF159" s="34"/>
      <c r="DG159" s="34"/>
      <c r="DH159" s="34"/>
      <c r="DI159" s="34"/>
      <c r="DJ159" s="34"/>
      <c r="DK159" s="34"/>
      <c r="DL159" s="34"/>
      <c r="DM159" s="34"/>
      <c r="DN159" s="34"/>
      <c r="DO159" s="34"/>
      <c r="DP159" s="34"/>
      <c r="DQ159" s="34"/>
      <c r="DR159" s="34"/>
      <c r="DS159" s="34"/>
      <c r="DT159" s="34"/>
      <c r="DU159" s="34"/>
      <c r="DV159" s="34"/>
      <c r="DW159" s="34"/>
      <c r="DX159" s="34"/>
      <c r="DY159" s="34"/>
      <c r="DZ159" s="34"/>
      <c r="EA159" s="34"/>
      <c r="EB159" s="34"/>
      <c r="EC159" s="34"/>
      <c r="ED159" s="34"/>
      <c r="EE159" s="34"/>
      <c r="EF159" s="34"/>
      <c r="EG159" s="34"/>
      <c r="EH159" s="34"/>
      <c r="EI159" s="34"/>
      <c r="EJ159" s="34"/>
    </row>
    <row r="160" spans="1:140" s="27" customFormat="1" ht="120.25" customHeight="1" x14ac:dyDescent="0.25">
      <c r="A160" s="143"/>
      <c r="B160" s="143"/>
      <c r="C160" s="49" t="s">
        <v>57</v>
      </c>
      <c r="D160" s="82" t="s">
        <v>858</v>
      </c>
      <c r="E160" s="143"/>
      <c r="F160" s="82" t="s">
        <v>829</v>
      </c>
      <c r="G160" s="144"/>
      <c r="H160" s="145"/>
      <c r="I160" s="145"/>
      <c r="J160" s="145"/>
      <c r="K160" s="146"/>
      <c r="L160" s="147"/>
      <c r="M160" s="146"/>
      <c r="N160" s="148"/>
      <c r="O160" s="148"/>
      <c r="P160" s="149">
        <v>0</v>
      </c>
      <c r="Q160" s="150"/>
      <c r="R160" s="150"/>
      <c r="S160" s="150"/>
      <c r="T160" s="148">
        <v>-2</v>
      </c>
      <c r="U160" s="148">
        <v>0</v>
      </c>
      <c r="V160" s="149">
        <v>0</v>
      </c>
      <c r="W160" s="150"/>
      <c r="X160" s="150"/>
      <c r="Y160" s="148"/>
      <c r="Z160" s="148"/>
      <c r="AA160" s="43" t="s">
        <v>738</v>
      </c>
      <c r="AB160" s="47" t="s">
        <v>553</v>
      </c>
      <c r="AC160" s="25" t="s">
        <v>6</v>
      </c>
      <c r="AD160" s="47" t="s">
        <v>552</v>
      </c>
      <c r="AE160" s="25" t="s">
        <v>9</v>
      </c>
      <c r="AF160" s="38">
        <v>0</v>
      </c>
      <c r="AG160" s="25">
        <v>0</v>
      </c>
      <c r="AH160" s="25">
        <v>0</v>
      </c>
      <c r="AI160" s="25">
        <v>0</v>
      </c>
      <c r="AJ160" s="25">
        <v>0</v>
      </c>
      <c r="AK160" s="25" t="s">
        <v>6</v>
      </c>
      <c r="AL160" s="25" t="s">
        <v>20</v>
      </c>
      <c r="AM160" s="25" t="s">
        <v>23</v>
      </c>
      <c r="AN160" s="25" t="s">
        <v>23</v>
      </c>
      <c r="AO160" s="25" t="s">
        <v>6</v>
      </c>
      <c r="AP160" s="25" t="s">
        <v>30</v>
      </c>
      <c r="AQ160" s="25" t="s">
        <v>118</v>
      </c>
      <c r="AR160" s="25" t="s">
        <v>101</v>
      </c>
      <c r="AS160" s="25" t="s">
        <v>103</v>
      </c>
      <c r="AT160" s="25" t="s">
        <v>105</v>
      </c>
      <c r="AU160" s="25" t="s">
        <v>113</v>
      </c>
      <c r="AV160" s="47" t="s">
        <v>108</v>
      </c>
      <c r="AW160" s="47" t="s">
        <v>110</v>
      </c>
      <c r="AX160" s="47" t="s">
        <v>112</v>
      </c>
      <c r="AY160" s="25">
        <v>15</v>
      </c>
      <c r="AZ160" s="25">
        <v>15</v>
      </c>
      <c r="BA160" s="25">
        <v>15</v>
      </c>
      <c r="BB160" s="25">
        <v>15</v>
      </c>
      <c r="BC160" s="25">
        <v>15</v>
      </c>
      <c r="BD160" s="25">
        <v>15</v>
      </c>
      <c r="BE160" s="25">
        <v>10</v>
      </c>
      <c r="BF160" s="38">
        <v>100</v>
      </c>
      <c r="BG160" s="38" t="s">
        <v>126</v>
      </c>
      <c r="BH160" s="26" t="s">
        <v>156</v>
      </c>
      <c r="BI160" s="38" t="s">
        <v>126</v>
      </c>
      <c r="BJ160" s="38" t="s">
        <v>126</v>
      </c>
      <c r="BK160" s="38">
        <v>100</v>
      </c>
      <c r="BL160" s="138"/>
      <c r="BM160" s="139"/>
      <c r="BN160" s="29" t="s">
        <v>165</v>
      </c>
      <c r="BO160" s="29" t="s">
        <v>167</v>
      </c>
      <c r="BP160" s="35">
        <v>2</v>
      </c>
      <c r="BQ160" s="137"/>
      <c r="BR160" s="35">
        <v>2</v>
      </c>
      <c r="BS160" s="137"/>
      <c r="BT160" s="49" t="s">
        <v>57</v>
      </c>
      <c r="BU160" s="34"/>
      <c r="BV160" s="34"/>
      <c r="BW160" s="34"/>
      <c r="BX160" s="34"/>
      <c r="BY160" s="34"/>
      <c r="BZ160" s="34"/>
      <c r="CA160" s="34"/>
      <c r="CB160" s="34"/>
      <c r="CC160" s="34"/>
      <c r="CD160" s="34"/>
      <c r="CE160" s="34"/>
      <c r="CF160" s="34"/>
      <c r="CG160" s="34"/>
      <c r="CH160" s="34"/>
      <c r="CI160" s="34"/>
      <c r="CJ160" s="34"/>
      <c r="CK160" s="34"/>
      <c r="CL160" s="34"/>
      <c r="CM160" s="34"/>
      <c r="CN160" s="34"/>
      <c r="CO160" s="34"/>
      <c r="CP160" s="34"/>
      <c r="CQ160" s="34"/>
      <c r="CR160" s="34"/>
      <c r="CS160" s="34"/>
      <c r="CT160" s="34"/>
      <c r="CU160" s="34"/>
      <c r="CV160" s="34"/>
      <c r="CW160" s="34"/>
      <c r="CX160" s="34"/>
      <c r="CY160" s="34"/>
      <c r="CZ160" s="34"/>
      <c r="DA160" s="34"/>
      <c r="DB160" s="34"/>
      <c r="DC160" s="34"/>
      <c r="DD160" s="34"/>
      <c r="DE160" s="34"/>
      <c r="DF160" s="34"/>
      <c r="DG160" s="34"/>
      <c r="DH160" s="34"/>
      <c r="DI160" s="34"/>
      <c r="DJ160" s="34"/>
      <c r="DK160" s="34"/>
      <c r="DL160" s="34"/>
      <c r="DM160" s="34"/>
      <c r="DN160" s="34"/>
      <c r="DO160" s="34"/>
      <c r="DP160" s="34"/>
      <c r="DQ160" s="34"/>
      <c r="DR160" s="34"/>
      <c r="DS160" s="34"/>
      <c r="DT160" s="34"/>
      <c r="DU160" s="34"/>
      <c r="DV160" s="34"/>
      <c r="DW160" s="34"/>
      <c r="DX160" s="34"/>
      <c r="DY160" s="34"/>
      <c r="DZ160" s="34"/>
      <c r="EA160" s="34"/>
      <c r="EB160" s="34"/>
      <c r="EC160" s="34"/>
      <c r="ED160" s="34"/>
      <c r="EE160" s="34"/>
      <c r="EF160" s="34"/>
      <c r="EG160" s="34"/>
      <c r="EH160" s="34"/>
      <c r="EI160" s="34"/>
      <c r="EJ160" s="34"/>
    </row>
    <row r="161" spans="1:140" s="27" customFormat="1" ht="146.5" x14ac:dyDescent="0.2">
      <c r="A161" s="41">
        <v>52</v>
      </c>
      <c r="B161" s="41" t="s">
        <v>441</v>
      </c>
      <c r="C161" s="169" t="s">
        <v>48</v>
      </c>
      <c r="D161" s="82" t="s">
        <v>858</v>
      </c>
      <c r="E161" s="81" t="s">
        <v>927</v>
      </c>
      <c r="F161" s="82" t="s">
        <v>828</v>
      </c>
      <c r="G161" s="42" t="s">
        <v>41</v>
      </c>
      <c r="H161" s="37" t="s">
        <v>67</v>
      </c>
      <c r="I161" s="37" t="s">
        <v>77</v>
      </c>
      <c r="J161" s="37" t="s">
        <v>71</v>
      </c>
      <c r="K161" s="43" t="s">
        <v>304</v>
      </c>
      <c r="L161" s="44" t="s">
        <v>305</v>
      </c>
      <c r="M161" s="43" t="s">
        <v>306</v>
      </c>
      <c r="N161" s="37">
        <v>3</v>
      </c>
      <c r="O161" s="37">
        <v>3</v>
      </c>
      <c r="P161" s="35">
        <v>9</v>
      </c>
      <c r="Q161" s="45" t="s">
        <v>783</v>
      </c>
      <c r="R161" s="45" t="s">
        <v>85</v>
      </c>
      <c r="S161" s="45" t="s">
        <v>90</v>
      </c>
      <c r="T161" s="39">
        <v>1</v>
      </c>
      <c r="U161" s="39">
        <v>1</v>
      </c>
      <c r="V161" s="35">
        <v>1</v>
      </c>
      <c r="W161" s="45" t="s">
        <v>776</v>
      </c>
      <c r="X161" s="45" t="s">
        <v>87</v>
      </c>
      <c r="Y161" s="37" t="s">
        <v>523</v>
      </c>
      <c r="Z161" s="37" t="s">
        <v>23</v>
      </c>
      <c r="AA161" s="43" t="s">
        <v>529</v>
      </c>
      <c r="AB161" s="47" t="s">
        <v>307</v>
      </c>
      <c r="AC161" s="47" t="s">
        <v>23</v>
      </c>
      <c r="AD161" s="47" t="s">
        <v>392</v>
      </c>
      <c r="AE161" s="25" t="s">
        <v>7</v>
      </c>
      <c r="AF161" s="38">
        <v>1</v>
      </c>
      <c r="AG161" s="25">
        <v>0</v>
      </c>
      <c r="AH161" s="25">
        <v>0</v>
      </c>
      <c r="AI161" s="25">
        <v>1</v>
      </c>
      <c r="AJ161" s="25">
        <v>0</v>
      </c>
      <c r="AK161" s="25" t="s">
        <v>23</v>
      </c>
      <c r="AL161" s="47" t="s">
        <v>20</v>
      </c>
      <c r="AM161" s="47" t="s">
        <v>6</v>
      </c>
      <c r="AN161" s="47" t="s">
        <v>6</v>
      </c>
      <c r="AO161" s="47" t="s">
        <v>6</v>
      </c>
      <c r="AP161" s="47" t="s">
        <v>28</v>
      </c>
      <c r="AQ161" s="25" t="s">
        <v>117</v>
      </c>
      <c r="AR161" s="25" t="s">
        <v>101</v>
      </c>
      <c r="AS161" s="25" t="s">
        <v>103</v>
      </c>
      <c r="AT161" s="25" t="s">
        <v>105</v>
      </c>
      <c r="AU161" s="25" t="s">
        <v>113</v>
      </c>
      <c r="AV161" s="47" t="s">
        <v>108</v>
      </c>
      <c r="AW161" s="47" t="s">
        <v>110</v>
      </c>
      <c r="AX161" s="47" t="s">
        <v>112</v>
      </c>
      <c r="AY161" s="25">
        <v>15</v>
      </c>
      <c r="AZ161" s="25">
        <v>15</v>
      </c>
      <c r="BA161" s="25">
        <v>15</v>
      </c>
      <c r="BB161" s="25">
        <v>15</v>
      </c>
      <c r="BC161" s="25">
        <v>15</v>
      </c>
      <c r="BD161" s="25">
        <v>15</v>
      </c>
      <c r="BE161" s="25">
        <v>10</v>
      </c>
      <c r="BF161" s="38">
        <v>100</v>
      </c>
      <c r="BG161" s="38" t="s">
        <v>126</v>
      </c>
      <c r="BH161" s="26" t="s">
        <v>156</v>
      </c>
      <c r="BI161" s="38" t="s">
        <v>126</v>
      </c>
      <c r="BJ161" s="38" t="s">
        <v>126</v>
      </c>
      <c r="BK161" s="38">
        <v>100</v>
      </c>
      <c r="BL161" s="36">
        <v>100</v>
      </c>
      <c r="BM161" s="38" t="s">
        <v>126</v>
      </c>
      <c r="BN161" s="29" t="s">
        <v>165</v>
      </c>
      <c r="BO161" s="29" t="s">
        <v>165</v>
      </c>
      <c r="BP161" s="35">
        <v>2</v>
      </c>
      <c r="BQ161" s="48">
        <v>2</v>
      </c>
      <c r="BR161" s="35">
        <v>2</v>
      </c>
      <c r="BS161" s="48">
        <v>2</v>
      </c>
      <c r="BT161" s="30" t="s">
        <v>48</v>
      </c>
    </row>
    <row r="162" spans="1:140" s="27" customFormat="1" ht="90" customHeight="1" x14ac:dyDescent="0.2">
      <c r="A162" s="41">
        <v>53</v>
      </c>
      <c r="B162" s="41" t="s">
        <v>442</v>
      </c>
      <c r="C162" s="169" t="s">
        <v>48</v>
      </c>
      <c r="D162" s="82" t="s">
        <v>858</v>
      </c>
      <c r="E162" s="81" t="s">
        <v>924</v>
      </c>
      <c r="F162" s="82" t="s">
        <v>829</v>
      </c>
      <c r="G162" s="42" t="s">
        <v>40</v>
      </c>
      <c r="H162" s="37" t="s">
        <v>67</v>
      </c>
      <c r="I162" s="37" t="s">
        <v>78</v>
      </c>
      <c r="J162" s="37" t="s">
        <v>82</v>
      </c>
      <c r="K162" s="43" t="s">
        <v>308</v>
      </c>
      <c r="L162" s="44" t="s">
        <v>309</v>
      </c>
      <c r="M162" s="43" t="s">
        <v>310</v>
      </c>
      <c r="N162" s="37">
        <v>4</v>
      </c>
      <c r="O162" s="37">
        <v>5</v>
      </c>
      <c r="P162" s="35">
        <v>20</v>
      </c>
      <c r="Q162" s="45" t="s">
        <v>770</v>
      </c>
      <c r="R162" s="45" t="s">
        <v>84</v>
      </c>
      <c r="S162" s="45" t="s">
        <v>90</v>
      </c>
      <c r="T162" s="39">
        <v>3</v>
      </c>
      <c r="U162" s="39">
        <v>4</v>
      </c>
      <c r="V162" s="35">
        <v>12</v>
      </c>
      <c r="W162" s="45" t="s">
        <v>510</v>
      </c>
      <c r="X162" s="45" t="s">
        <v>84</v>
      </c>
      <c r="Y162" s="37" t="s">
        <v>523</v>
      </c>
      <c r="Z162" s="37" t="s">
        <v>23</v>
      </c>
      <c r="AA162" s="43" t="s">
        <v>697</v>
      </c>
      <c r="AB162" s="47" t="s">
        <v>311</v>
      </c>
      <c r="AC162" s="47" t="s">
        <v>23</v>
      </c>
      <c r="AD162" s="47" t="s">
        <v>393</v>
      </c>
      <c r="AE162" s="25" t="s">
        <v>7</v>
      </c>
      <c r="AF162" s="38">
        <v>12</v>
      </c>
      <c r="AG162" s="25">
        <v>3</v>
      </c>
      <c r="AH162" s="25">
        <v>3</v>
      </c>
      <c r="AI162" s="25">
        <v>3</v>
      </c>
      <c r="AJ162" s="25">
        <v>3</v>
      </c>
      <c r="AK162" s="25" t="s">
        <v>23</v>
      </c>
      <c r="AL162" s="47" t="s">
        <v>21</v>
      </c>
      <c r="AM162" s="47" t="s">
        <v>23</v>
      </c>
      <c r="AN162" s="47" t="s">
        <v>6</v>
      </c>
      <c r="AO162" s="47" t="s">
        <v>6</v>
      </c>
      <c r="AP162" s="47" t="s">
        <v>27</v>
      </c>
      <c r="AQ162" s="25" t="s">
        <v>117</v>
      </c>
      <c r="AR162" s="25" t="s">
        <v>101</v>
      </c>
      <c r="AS162" s="25" t="s">
        <v>103</v>
      </c>
      <c r="AT162" s="25" t="s">
        <v>105</v>
      </c>
      <c r="AU162" s="25" t="s">
        <v>114</v>
      </c>
      <c r="AV162" s="47" t="s">
        <v>108</v>
      </c>
      <c r="AW162" s="47" t="s">
        <v>110</v>
      </c>
      <c r="AX162" s="47" t="s">
        <v>112</v>
      </c>
      <c r="AY162" s="25">
        <v>15</v>
      </c>
      <c r="AZ162" s="25">
        <v>15</v>
      </c>
      <c r="BA162" s="25">
        <v>15</v>
      </c>
      <c r="BB162" s="25">
        <v>10</v>
      </c>
      <c r="BC162" s="25">
        <v>15</v>
      </c>
      <c r="BD162" s="25">
        <v>15</v>
      </c>
      <c r="BE162" s="25">
        <v>10</v>
      </c>
      <c r="BF162" s="38">
        <v>95</v>
      </c>
      <c r="BG162" s="38" t="s">
        <v>127</v>
      </c>
      <c r="BH162" s="26" t="s">
        <v>156</v>
      </c>
      <c r="BI162" s="38" t="s">
        <v>126</v>
      </c>
      <c r="BJ162" s="38" t="s">
        <v>127</v>
      </c>
      <c r="BK162" s="38">
        <v>50</v>
      </c>
      <c r="BL162" s="36">
        <v>50</v>
      </c>
      <c r="BM162" s="38" t="s">
        <v>127</v>
      </c>
      <c r="BN162" s="29" t="s">
        <v>165</v>
      </c>
      <c r="BO162" s="29" t="s">
        <v>165</v>
      </c>
      <c r="BP162" s="35">
        <v>1</v>
      </c>
      <c r="BQ162" s="48">
        <v>1</v>
      </c>
      <c r="BR162" s="35">
        <v>1</v>
      </c>
      <c r="BS162" s="48">
        <v>1</v>
      </c>
      <c r="BT162" s="30" t="s">
        <v>48</v>
      </c>
    </row>
    <row r="163" spans="1:140" s="27" customFormat="1" ht="125.25" customHeight="1" x14ac:dyDescent="0.2">
      <c r="A163" s="143">
        <v>54</v>
      </c>
      <c r="B163" s="143" t="s">
        <v>443</v>
      </c>
      <c r="C163" s="169" t="s">
        <v>48</v>
      </c>
      <c r="D163" s="82" t="s">
        <v>858</v>
      </c>
      <c r="E163" s="143" t="s">
        <v>925</v>
      </c>
      <c r="F163" s="82" t="s">
        <v>829</v>
      </c>
      <c r="G163" s="144" t="s">
        <v>34</v>
      </c>
      <c r="H163" s="145" t="s">
        <v>66</v>
      </c>
      <c r="I163" s="145" t="s">
        <v>78</v>
      </c>
      <c r="J163" s="145" t="s">
        <v>81</v>
      </c>
      <c r="K163" s="154" t="s">
        <v>312</v>
      </c>
      <c r="L163" s="147" t="s">
        <v>313</v>
      </c>
      <c r="M163" s="154" t="s">
        <v>314</v>
      </c>
      <c r="N163" s="145">
        <v>1</v>
      </c>
      <c r="O163" s="145">
        <v>4</v>
      </c>
      <c r="P163" s="149">
        <v>4</v>
      </c>
      <c r="Q163" s="150" t="s">
        <v>781</v>
      </c>
      <c r="R163" s="150" t="s">
        <v>85</v>
      </c>
      <c r="S163" s="150" t="s">
        <v>90</v>
      </c>
      <c r="T163" s="151">
        <v>1</v>
      </c>
      <c r="U163" s="151">
        <v>4</v>
      </c>
      <c r="V163" s="149">
        <v>4</v>
      </c>
      <c r="W163" s="150" t="s">
        <v>781</v>
      </c>
      <c r="X163" s="150" t="s">
        <v>85</v>
      </c>
      <c r="Y163" s="145" t="s">
        <v>523</v>
      </c>
      <c r="Z163" s="145" t="s">
        <v>23</v>
      </c>
      <c r="AA163" s="43" t="s">
        <v>698</v>
      </c>
      <c r="AB163" s="47" t="s">
        <v>315</v>
      </c>
      <c r="AC163" s="47" t="s">
        <v>23</v>
      </c>
      <c r="AD163" s="47" t="s">
        <v>394</v>
      </c>
      <c r="AE163" s="25" t="s">
        <v>7</v>
      </c>
      <c r="AF163" s="38">
        <v>0</v>
      </c>
      <c r="AG163" s="25">
        <v>0</v>
      </c>
      <c r="AH163" s="25">
        <v>0</v>
      </c>
      <c r="AI163" s="25">
        <v>0</v>
      </c>
      <c r="AJ163" s="25">
        <v>0</v>
      </c>
      <c r="AK163" s="25" t="s">
        <v>6</v>
      </c>
      <c r="AL163" s="47" t="s">
        <v>20</v>
      </c>
      <c r="AM163" s="47" t="s">
        <v>6</v>
      </c>
      <c r="AN163" s="47" t="s">
        <v>6</v>
      </c>
      <c r="AO163" s="47" t="s">
        <v>6</v>
      </c>
      <c r="AP163" s="47" t="s">
        <v>29</v>
      </c>
      <c r="AQ163" s="25" t="s">
        <v>117</v>
      </c>
      <c r="AR163" s="25" t="s">
        <v>101</v>
      </c>
      <c r="AS163" s="25" t="s">
        <v>103</v>
      </c>
      <c r="AT163" s="25" t="s">
        <v>105</v>
      </c>
      <c r="AU163" s="25" t="s">
        <v>113</v>
      </c>
      <c r="AV163" s="47" t="s">
        <v>108</v>
      </c>
      <c r="AW163" s="47" t="s">
        <v>110</v>
      </c>
      <c r="AX163" s="47" t="s">
        <v>112</v>
      </c>
      <c r="AY163" s="25">
        <v>15</v>
      </c>
      <c r="AZ163" s="25">
        <v>15</v>
      </c>
      <c r="BA163" s="25">
        <v>15</v>
      </c>
      <c r="BB163" s="25">
        <v>15</v>
      </c>
      <c r="BC163" s="25">
        <v>15</v>
      </c>
      <c r="BD163" s="25">
        <v>15</v>
      </c>
      <c r="BE163" s="25">
        <v>10</v>
      </c>
      <c r="BF163" s="38">
        <v>100</v>
      </c>
      <c r="BG163" s="38" t="s">
        <v>126</v>
      </c>
      <c r="BH163" s="26" t="s">
        <v>156</v>
      </c>
      <c r="BI163" s="38" t="s">
        <v>126</v>
      </c>
      <c r="BJ163" s="38" t="s">
        <v>126</v>
      </c>
      <c r="BK163" s="38">
        <v>100</v>
      </c>
      <c r="BL163" s="138">
        <v>100</v>
      </c>
      <c r="BM163" s="139" t="s">
        <v>126</v>
      </c>
      <c r="BN163" s="148" t="s">
        <v>165</v>
      </c>
      <c r="BO163" s="148" t="s">
        <v>165</v>
      </c>
      <c r="BP163" s="149">
        <v>0</v>
      </c>
      <c r="BQ163" s="137">
        <v>0</v>
      </c>
      <c r="BR163" s="149">
        <v>2</v>
      </c>
      <c r="BS163" s="137">
        <v>0</v>
      </c>
      <c r="BT163" s="30" t="s">
        <v>48</v>
      </c>
    </row>
    <row r="164" spans="1:140" s="34" customFormat="1" ht="125.25" customHeight="1" x14ac:dyDescent="0.25">
      <c r="A164" s="143"/>
      <c r="B164" s="143"/>
      <c r="C164" s="169" t="s">
        <v>48</v>
      </c>
      <c r="D164" s="82" t="s">
        <v>858</v>
      </c>
      <c r="E164" s="143"/>
      <c r="F164" s="82" t="s">
        <v>829</v>
      </c>
      <c r="G164" s="144"/>
      <c r="H164" s="145"/>
      <c r="I164" s="145"/>
      <c r="J164" s="145"/>
      <c r="K164" s="154"/>
      <c r="L164" s="147"/>
      <c r="M164" s="154"/>
      <c r="N164" s="145"/>
      <c r="O164" s="145"/>
      <c r="P164" s="149"/>
      <c r="Q164" s="150"/>
      <c r="R164" s="150"/>
      <c r="S164" s="150"/>
      <c r="T164" s="151"/>
      <c r="U164" s="151"/>
      <c r="V164" s="156"/>
      <c r="W164" s="157"/>
      <c r="X164" s="150"/>
      <c r="Y164" s="145"/>
      <c r="Z164" s="145"/>
      <c r="AA164" s="43" t="s">
        <v>699</v>
      </c>
      <c r="AB164" s="47" t="s">
        <v>315</v>
      </c>
      <c r="AC164" s="47" t="s">
        <v>23</v>
      </c>
      <c r="AD164" s="43" t="s">
        <v>547</v>
      </c>
      <c r="AE164" s="25" t="s">
        <v>7</v>
      </c>
      <c r="AF164" s="38">
        <v>12</v>
      </c>
      <c r="AG164" s="25">
        <v>3</v>
      </c>
      <c r="AH164" s="25">
        <v>3</v>
      </c>
      <c r="AI164" s="25">
        <v>3</v>
      </c>
      <c r="AJ164" s="25">
        <v>3</v>
      </c>
      <c r="AK164" s="25" t="s">
        <v>23</v>
      </c>
      <c r="AL164" s="47" t="s">
        <v>20</v>
      </c>
      <c r="AM164" s="47" t="s">
        <v>6</v>
      </c>
      <c r="AN164" s="47" t="s">
        <v>23</v>
      </c>
      <c r="AO164" s="47" t="s">
        <v>6</v>
      </c>
      <c r="AP164" s="47" t="s">
        <v>27</v>
      </c>
      <c r="AQ164" s="25" t="s">
        <v>117</v>
      </c>
      <c r="AR164" s="25" t="s">
        <v>101</v>
      </c>
      <c r="AS164" s="25" t="s">
        <v>103</v>
      </c>
      <c r="AT164" s="25" t="s">
        <v>105</v>
      </c>
      <c r="AU164" s="25" t="s">
        <v>113</v>
      </c>
      <c r="AV164" s="47" t="s">
        <v>108</v>
      </c>
      <c r="AW164" s="47" t="s">
        <v>110</v>
      </c>
      <c r="AX164" s="47" t="s">
        <v>112</v>
      </c>
      <c r="AY164" s="25">
        <v>15</v>
      </c>
      <c r="AZ164" s="25">
        <v>15</v>
      </c>
      <c r="BA164" s="25">
        <v>15</v>
      </c>
      <c r="BB164" s="25">
        <v>15</v>
      </c>
      <c r="BC164" s="25">
        <v>15</v>
      </c>
      <c r="BD164" s="25">
        <v>15</v>
      </c>
      <c r="BE164" s="25">
        <v>10</v>
      </c>
      <c r="BF164" s="38">
        <v>100</v>
      </c>
      <c r="BG164" s="38" t="s">
        <v>126</v>
      </c>
      <c r="BH164" s="26" t="s">
        <v>156</v>
      </c>
      <c r="BI164" s="38" t="s">
        <v>126</v>
      </c>
      <c r="BJ164" s="38" t="s">
        <v>126</v>
      </c>
      <c r="BK164" s="38">
        <v>100</v>
      </c>
      <c r="BL164" s="155"/>
      <c r="BM164" s="139"/>
      <c r="BN164" s="148"/>
      <c r="BO164" s="148"/>
      <c r="BP164" s="149"/>
      <c r="BQ164" s="137"/>
      <c r="BR164" s="149"/>
      <c r="BS164" s="137"/>
      <c r="BT164" s="30" t="s">
        <v>48</v>
      </c>
    </row>
    <row r="165" spans="1:140" s="27" customFormat="1" ht="160.44999999999999" customHeight="1" x14ac:dyDescent="0.25">
      <c r="A165" s="41">
        <v>55</v>
      </c>
      <c r="B165" s="41" t="s">
        <v>417</v>
      </c>
      <c r="C165" s="49" t="s">
        <v>58</v>
      </c>
      <c r="D165" s="82" t="s">
        <v>860</v>
      </c>
      <c r="E165" s="81" t="s">
        <v>417</v>
      </c>
      <c r="F165" s="82" t="s">
        <v>864</v>
      </c>
      <c r="G165" s="42" t="s">
        <v>38</v>
      </c>
      <c r="H165" s="37" t="s">
        <v>69</v>
      </c>
      <c r="I165" s="37" t="s">
        <v>77</v>
      </c>
      <c r="J165" s="37" t="s">
        <v>82</v>
      </c>
      <c r="K165" s="43" t="s">
        <v>212</v>
      </c>
      <c r="L165" s="44" t="s">
        <v>645</v>
      </c>
      <c r="M165" s="43" t="s">
        <v>213</v>
      </c>
      <c r="N165" s="40">
        <v>4</v>
      </c>
      <c r="O165" s="40">
        <v>4</v>
      </c>
      <c r="P165" s="35">
        <v>16</v>
      </c>
      <c r="Q165" s="45" t="s">
        <v>788</v>
      </c>
      <c r="R165" s="45" t="s">
        <v>84</v>
      </c>
      <c r="S165" s="45" t="s">
        <v>90</v>
      </c>
      <c r="T165" s="39">
        <v>2</v>
      </c>
      <c r="U165" s="39">
        <v>2</v>
      </c>
      <c r="V165" s="35">
        <v>4</v>
      </c>
      <c r="W165" s="45" t="s">
        <v>789</v>
      </c>
      <c r="X165" s="45" t="s">
        <v>87</v>
      </c>
      <c r="Y165" s="37" t="s">
        <v>759</v>
      </c>
      <c r="Z165" s="37" t="s">
        <v>23</v>
      </c>
      <c r="AA165" s="43" t="s">
        <v>679</v>
      </c>
      <c r="AB165" s="47" t="s">
        <v>214</v>
      </c>
      <c r="AC165" s="25" t="s">
        <v>23</v>
      </c>
      <c r="AD165" s="47" t="s">
        <v>646</v>
      </c>
      <c r="AE165" s="25" t="s">
        <v>7</v>
      </c>
      <c r="AF165" s="38">
        <v>2</v>
      </c>
      <c r="AG165" s="25">
        <v>0</v>
      </c>
      <c r="AH165" s="25">
        <v>1</v>
      </c>
      <c r="AI165" s="25">
        <v>0</v>
      </c>
      <c r="AJ165" s="25">
        <v>1</v>
      </c>
      <c r="AK165" s="25" t="s">
        <v>23</v>
      </c>
      <c r="AL165" s="25" t="s">
        <v>20</v>
      </c>
      <c r="AM165" s="25" t="s">
        <v>6</v>
      </c>
      <c r="AN165" s="25" t="s">
        <v>6</v>
      </c>
      <c r="AO165" s="25" t="s">
        <v>6</v>
      </c>
      <c r="AP165" s="25" t="s">
        <v>31</v>
      </c>
      <c r="AQ165" s="25" t="s">
        <v>117</v>
      </c>
      <c r="AR165" s="25" t="s">
        <v>101</v>
      </c>
      <c r="AS165" s="25" t="s">
        <v>103</v>
      </c>
      <c r="AT165" s="25" t="s">
        <v>105</v>
      </c>
      <c r="AU165" s="25" t="s">
        <v>113</v>
      </c>
      <c r="AV165" s="47" t="s">
        <v>108</v>
      </c>
      <c r="AW165" s="47" t="s">
        <v>110</v>
      </c>
      <c r="AX165" s="47" t="s">
        <v>112</v>
      </c>
      <c r="AY165" s="25">
        <v>15</v>
      </c>
      <c r="AZ165" s="25">
        <v>15</v>
      </c>
      <c r="BA165" s="25">
        <v>15</v>
      </c>
      <c r="BB165" s="25">
        <v>15</v>
      </c>
      <c r="BC165" s="25">
        <v>15</v>
      </c>
      <c r="BD165" s="25">
        <v>15</v>
      </c>
      <c r="BE165" s="25">
        <v>10</v>
      </c>
      <c r="BF165" s="38">
        <v>100</v>
      </c>
      <c r="BG165" s="38" t="s">
        <v>126</v>
      </c>
      <c r="BH165" s="26" t="s">
        <v>156</v>
      </c>
      <c r="BI165" s="38" t="s">
        <v>126</v>
      </c>
      <c r="BJ165" s="38" t="s">
        <v>126</v>
      </c>
      <c r="BK165" s="38">
        <v>100</v>
      </c>
      <c r="BL165" s="138">
        <v>100</v>
      </c>
      <c r="BM165" s="38" t="s">
        <v>126</v>
      </c>
      <c r="BN165" s="29" t="s">
        <v>165</v>
      </c>
      <c r="BO165" s="29" t="s">
        <v>165</v>
      </c>
      <c r="BP165" s="35">
        <v>2</v>
      </c>
      <c r="BQ165" s="48">
        <v>2</v>
      </c>
      <c r="BR165" s="35">
        <v>2</v>
      </c>
      <c r="BS165" s="48">
        <v>2</v>
      </c>
      <c r="BT165" s="49" t="s">
        <v>58</v>
      </c>
      <c r="BU165" s="34"/>
      <c r="BV165" s="34"/>
      <c r="BW165" s="34"/>
      <c r="BX165" s="34"/>
      <c r="BY165" s="34"/>
      <c r="BZ165" s="34"/>
      <c r="CA165" s="34"/>
      <c r="CB165" s="34"/>
      <c r="CC165" s="34"/>
      <c r="CD165" s="34"/>
      <c r="CE165" s="34"/>
      <c r="CF165" s="34"/>
      <c r="CG165" s="34"/>
      <c r="CH165" s="34"/>
      <c r="CI165" s="34"/>
      <c r="CJ165" s="34"/>
      <c r="CK165" s="34"/>
      <c r="CL165" s="34"/>
      <c r="CM165" s="34"/>
      <c r="CN165" s="34"/>
      <c r="CO165" s="34"/>
      <c r="CP165" s="34"/>
      <c r="CQ165" s="34"/>
      <c r="CR165" s="34"/>
      <c r="CS165" s="34"/>
      <c r="CT165" s="34"/>
      <c r="CU165" s="34"/>
      <c r="CV165" s="34"/>
      <c r="CW165" s="34"/>
      <c r="CX165" s="34"/>
      <c r="CY165" s="34"/>
      <c r="CZ165" s="34"/>
      <c r="DA165" s="34"/>
      <c r="DB165" s="34"/>
      <c r="DC165" s="34"/>
      <c r="DD165" s="34"/>
      <c r="DE165" s="34"/>
      <c r="DF165" s="34"/>
      <c r="DG165" s="34"/>
      <c r="DH165" s="34"/>
      <c r="DI165" s="34"/>
      <c r="DJ165" s="34"/>
      <c r="DK165" s="34"/>
      <c r="DL165" s="34"/>
      <c r="DM165" s="34"/>
      <c r="DN165" s="34"/>
      <c r="DO165" s="34"/>
      <c r="DP165" s="34"/>
      <c r="DQ165" s="34"/>
      <c r="DR165" s="34"/>
      <c r="DS165" s="34"/>
      <c r="DT165" s="34"/>
      <c r="DU165" s="34"/>
      <c r="DV165" s="34"/>
      <c r="DW165" s="34"/>
      <c r="DX165" s="34"/>
      <c r="DY165" s="34"/>
      <c r="DZ165" s="34"/>
      <c r="EA165" s="34"/>
      <c r="EB165" s="34"/>
      <c r="EC165" s="34"/>
      <c r="ED165" s="34"/>
      <c r="EE165" s="34"/>
      <c r="EF165" s="34"/>
      <c r="EG165" s="34"/>
      <c r="EH165" s="34"/>
      <c r="EI165" s="34"/>
      <c r="EJ165" s="34"/>
    </row>
    <row r="166" spans="1:140" s="27" customFormat="1" ht="167.35" customHeight="1" x14ac:dyDescent="0.25">
      <c r="A166" s="41">
        <v>56</v>
      </c>
      <c r="B166" s="41" t="s">
        <v>418</v>
      </c>
      <c r="C166" s="49" t="s">
        <v>58</v>
      </c>
      <c r="D166" s="82" t="s">
        <v>860</v>
      </c>
      <c r="E166" s="81" t="s">
        <v>418</v>
      </c>
      <c r="F166" s="82" t="s">
        <v>864</v>
      </c>
      <c r="G166" s="42" t="s">
        <v>34</v>
      </c>
      <c r="H166" s="37" t="s">
        <v>69</v>
      </c>
      <c r="I166" s="37" t="s">
        <v>76</v>
      </c>
      <c r="J166" s="37" t="s">
        <v>71</v>
      </c>
      <c r="K166" s="43" t="s">
        <v>216</v>
      </c>
      <c r="L166" s="44" t="s">
        <v>217</v>
      </c>
      <c r="M166" s="43" t="s">
        <v>218</v>
      </c>
      <c r="N166" s="40">
        <v>4</v>
      </c>
      <c r="O166" s="40">
        <v>4</v>
      </c>
      <c r="P166" s="35">
        <v>16</v>
      </c>
      <c r="Q166" s="45" t="s">
        <v>788</v>
      </c>
      <c r="R166" s="45" t="s">
        <v>84</v>
      </c>
      <c r="S166" s="45" t="s">
        <v>90</v>
      </c>
      <c r="T166" s="39">
        <v>4</v>
      </c>
      <c r="U166" s="39">
        <v>4</v>
      </c>
      <c r="V166" s="35">
        <v>16</v>
      </c>
      <c r="W166" s="45" t="s">
        <v>788</v>
      </c>
      <c r="X166" s="45" t="s">
        <v>84</v>
      </c>
      <c r="Y166" s="37" t="s">
        <v>759</v>
      </c>
      <c r="Z166" s="37" t="s">
        <v>23</v>
      </c>
      <c r="AA166" s="43" t="s">
        <v>679</v>
      </c>
      <c r="AB166" s="47" t="s">
        <v>214</v>
      </c>
      <c r="AC166" s="25" t="s">
        <v>23</v>
      </c>
      <c r="AD166" s="47" t="s">
        <v>646</v>
      </c>
      <c r="AE166" s="25" t="s">
        <v>7</v>
      </c>
      <c r="AF166" s="38">
        <v>2</v>
      </c>
      <c r="AG166" s="25">
        <v>0</v>
      </c>
      <c r="AH166" s="25">
        <v>1</v>
      </c>
      <c r="AI166" s="25">
        <v>0</v>
      </c>
      <c r="AJ166" s="25">
        <v>1</v>
      </c>
      <c r="AK166" s="25" t="s">
        <v>23</v>
      </c>
      <c r="AL166" s="25" t="s">
        <v>20</v>
      </c>
      <c r="AM166" s="25" t="s">
        <v>6</v>
      </c>
      <c r="AN166" s="25" t="s">
        <v>6</v>
      </c>
      <c r="AO166" s="25" t="s">
        <v>6</v>
      </c>
      <c r="AP166" s="25" t="s">
        <v>31</v>
      </c>
      <c r="AQ166" s="25" t="s">
        <v>117</v>
      </c>
      <c r="AR166" s="25" t="s">
        <v>101</v>
      </c>
      <c r="AS166" s="25" t="s">
        <v>103</v>
      </c>
      <c r="AT166" s="25" t="s">
        <v>105</v>
      </c>
      <c r="AU166" s="25" t="s">
        <v>113</v>
      </c>
      <c r="AV166" s="47" t="s">
        <v>108</v>
      </c>
      <c r="AW166" s="47" t="s">
        <v>110</v>
      </c>
      <c r="AX166" s="47" t="s">
        <v>112</v>
      </c>
      <c r="AY166" s="25">
        <v>15</v>
      </c>
      <c r="AZ166" s="25">
        <v>15</v>
      </c>
      <c r="BA166" s="25">
        <v>15</v>
      </c>
      <c r="BB166" s="25">
        <v>15</v>
      </c>
      <c r="BC166" s="25">
        <v>15</v>
      </c>
      <c r="BD166" s="25">
        <v>15</v>
      </c>
      <c r="BE166" s="25">
        <v>10</v>
      </c>
      <c r="BF166" s="38">
        <v>100</v>
      </c>
      <c r="BG166" s="38" t="s">
        <v>126</v>
      </c>
      <c r="BH166" s="26" t="s">
        <v>156</v>
      </c>
      <c r="BI166" s="38" t="s">
        <v>126</v>
      </c>
      <c r="BJ166" s="38" t="s">
        <v>126</v>
      </c>
      <c r="BK166" s="38">
        <v>100</v>
      </c>
      <c r="BL166" s="138">
        <v>100</v>
      </c>
      <c r="BM166" s="38" t="s">
        <v>126</v>
      </c>
      <c r="BN166" s="29" t="s">
        <v>165</v>
      </c>
      <c r="BO166" s="29" t="s">
        <v>165</v>
      </c>
      <c r="BP166" s="35">
        <v>0</v>
      </c>
      <c r="BQ166" s="48">
        <v>0</v>
      </c>
      <c r="BR166" s="35">
        <v>2</v>
      </c>
      <c r="BS166" s="48">
        <v>0</v>
      </c>
      <c r="BT166" s="49" t="s">
        <v>58</v>
      </c>
      <c r="BU166" s="34"/>
      <c r="BV166" s="34"/>
      <c r="BW166" s="34"/>
      <c r="BX166" s="34"/>
      <c r="BY166" s="34"/>
      <c r="BZ166" s="34"/>
      <c r="CA166" s="34"/>
      <c r="CB166" s="34"/>
      <c r="CC166" s="34"/>
      <c r="CD166" s="34"/>
      <c r="CE166" s="34"/>
      <c r="CF166" s="34"/>
      <c r="CG166" s="34"/>
      <c r="CH166" s="34"/>
      <c r="CI166" s="34"/>
      <c r="CJ166" s="34"/>
      <c r="CK166" s="34"/>
      <c r="CL166" s="34"/>
      <c r="CM166" s="34"/>
      <c r="CN166" s="34"/>
      <c r="CO166" s="34"/>
      <c r="CP166" s="34"/>
      <c r="CQ166" s="34"/>
      <c r="CR166" s="34"/>
      <c r="CS166" s="34"/>
      <c r="CT166" s="34"/>
      <c r="CU166" s="34"/>
      <c r="CV166" s="34"/>
      <c r="CW166" s="34"/>
      <c r="CX166" s="34"/>
      <c r="CY166" s="34"/>
      <c r="CZ166" s="34"/>
      <c r="DA166" s="34"/>
      <c r="DB166" s="34"/>
      <c r="DC166" s="34"/>
      <c r="DD166" s="34"/>
      <c r="DE166" s="34"/>
      <c r="DF166" s="34"/>
      <c r="DG166" s="34"/>
      <c r="DH166" s="34"/>
      <c r="DI166" s="34"/>
      <c r="DJ166" s="34"/>
      <c r="DK166" s="34"/>
      <c r="DL166" s="34"/>
      <c r="DM166" s="34"/>
      <c r="DN166" s="34"/>
      <c r="DO166" s="34"/>
      <c r="DP166" s="34"/>
      <c r="DQ166" s="34"/>
      <c r="DR166" s="34"/>
      <c r="DS166" s="34"/>
      <c r="DT166" s="34"/>
      <c r="DU166" s="34"/>
      <c r="DV166" s="34"/>
      <c r="DW166" s="34"/>
      <c r="DX166" s="34"/>
      <c r="DY166" s="34"/>
      <c r="DZ166" s="34"/>
      <c r="EA166" s="34"/>
      <c r="EB166" s="34"/>
      <c r="EC166" s="34"/>
      <c r="ED166" s="34"/>
      <c r="EE166" s="34"/>
      <c r="EF166" s="34"/>
      <c r="EG166" s="34"/>
      <c r="EH166" s="34"/>
      <c r="EI166" s="34"/>
      <c r="EJ166" s="34"/>
    </row>
    <row r="167" spans="1:140" s="27" customFormat="1" ht="85.5" customHeight="1" x14ac:dyDescent="0.25">
      <c r="A167" s="170">
        <v>57</v>
      </c>
      <c r="B167" s="143" t="s">
        <v>928</v>
      </c>
      <c r="C167" s="49" t="s">
        <v>59</v>
      </c>
      <c r="D167" s="82" t="s">
        <v>862</v>
      </c>
      <c r="E167" s="143" t="s">
        <v>928</v>
      </c>
      <c r="F167" s="82" t="s">
        <v>864</v>
      </c>
      <c r="G167" s="144" t="s">
        <v>38</v>
      </c>
      <c r="H167" s="145" t="s">
        <v>64</v>
      </c>
      <c r="I167" s="145" t="s">
        <v>77</v>
      </c>
      <c r="J167" s="145" t="s">
        <v>71</v>
      </c>
      <c r="K167" s="146" t="s">
        <v>190</v>
      </c>
      <c r="L167" s="147" t="s">
        <v>191</v>
      </c>
      <c r="M167" s="146" t="s">
        <v>192</v>
      </c>
      <c r="N167" s="148">
        <v>3</v>
      </c>
      <c r="O167" s="148">
        <v>4</v>
      </c>
      <c r="P167" s="149">
        <v>12</v>
      </c>
      <c r="Q167" s="150" t="s">
        <v>510</v>
      </c>
      <c r="R167" s="150" t="s">
        <v>84</v>
      </c>
      <c r="S167" s="150" t="s">
        <v>90</v>
      </c>
      <c r="T167" s="151">
        <v>2</v>
      </c>
      <c r="U167" s="151">
        <v>3</v>
      </c>
      <c r="V167" s="149">
        <v>6</v>
      </c>
      <c r="W167" s="150" t="s">
        <v>510</v>
      </c>
      <c r="X167" s="150" t="s">
        <v>84</v>
      </c>
      <c r="Y167" s="145" t="s">
        <v>763</v>
      </c>
      <c r="Z167" s="145" t="s">
        <v>23</v>
      </c>
      <c r="AA167" s="43" t="s">
        <v>514</v>
      </c>
      <c r="AB167" s="47" t="s">
        <v>642</v>
      </c>
      <c r="AC167" s="25" t="s">
        <v>23</v>
      </c>
      <c r="AD167" s="47" t="s">
        <v>374</v>
      </c>
      <c r="AE167" s="25" t="s">
        <v>7</v>
      </c>
      <c r="AF167" s="38">
        <v>12</v>
      </c>
      <c r="AG167" s="25">
        <v>3</v>
      </c>
      <c r="AH167" s="25">
        <v>3</v>
      </c>
      <c r="AI167" s="25">
        <v>3</v>
      </c>
      <c r="AJ167" s="25">
        <v>3</v>
      </c>
      <c r="AK167" s="25" t="s">
        <v>23</v>
      </c>
      <c r="AL167" s="25" t="s">
        <v>21</v>
      </c>
      <c r="AM167" s="25" t="s">
        <v>6</v>
      </c>
      <c r="AN167" s="25" t="s">
        <v>6</v>
      </c>
      <c r="AO167" s="25" t="s">
        <v>6</v>
      </c>
      <c r="AP167" s="25" t="s">
        <v>27</v>
      </c>
      <c r="AQ167" s="25" t="s">
        <v>117</v>
      </c>
      <c r="AR167" s="25" t="s">
        <v>101</v>
      </c>
      <c r="AS167" s="25" t="s">
        <v>103</v>
      </c>
      <c r="AT167" s="25" t="s">
        <v>105</v>
      </c>
      <c r="AU167" s="25" t="s">
        <v>114</v>
      </c>
      <c r="AV167" s="47" t="s">
        <v>108</v>
      </c>
      <c r="AW167" s="47" t="s">
        <v>110</v>
      </c>
      <c r="AX167" s="47" t="s">
        <v>112</v>
      </c>
      <c r="AY167" s="25">
        <v>15</v>
      </c>
      <c r="AZ167" s="25">
        <v>15</v>
      </c>
      <c r="BA167" s="25">
        <v>15</v>
      </c>
      <c r="BB167" s="25">
        <v>10</v>
      </c>
      <c r="BC167" s="25">
        <v>15</v>
      </c>
      <c r="BD167" s="25">
        <v>15</v>
      </c>
      <c r="BE167" s="25">
        <v>10</v>
      </c>
      <c r="BF167" s="38">
        <v>95</v>
      </c>
      <c r="BG167" s="38" t="s">
        <v>127</v>
      </c>
      <c r="BH167" s="26" t="s">
        <v>156</v>
      </c>
      <c r="BI167" s="38" t="s">
        <v>126</v>
      </c>
      <c r="BJ167" s="38" t="s">
        <v>127</v>
      </c>
      <c r="BK167" s="38">
        <v>50</v>
      </c>
      <c r="BL167" s="138">
        <v>50</v>
      </c>
      <c r="BM167" s="139" t="s">
        <v>127</v>
      </c>
      <c r="BN167" s="29" t="s">
        <v>165</v>
      </c>
      <c r="BO167" s="29" t="s">
        <v>165</v>
      </c>
      <c r="BP167" s="35">
        <v>1</v>
      </c>
      <c r="BQ167" s="137">
        <v>0.5</v>
      </c>
      <c r="BR167" s="35">
        <v>1</v>
      </c>
      <c r="BS167" s="137">
        <v>0.5</v>
      </c>
      <c r="BT167" s="49" t="s">
        <v>59</v>
      </c>
      <c r="BU167" s="34"/>
      <c r="BV167" s="34"/>
      <c r="BW167" s="34"/>
      <c r="BX167" s="34"/>
      <c r="BY167" s="34"/>
      <c r="BZ167" s="34"/>
      <c r="CA167" s="34"/>
      <c r="CB167" s="34"/>
      <c r="CC167" s="34"/>
      <c r="CD167" s="34"/>
      <c r="CE167" s="34"/>
      <c r="CF167" s="34"/>
      <c r="CG167" s="34"/>
      <c r="CH167" s="34"/>
      <c r="CI167" s="34"/>
      <c r="CJ167" s="34"/>
      <c r="CK167" s="34"/>
      <c r="CL167" s="34"/>
      <c r="CM167" s="34"/>
      <c r="CN167" s="34"/>
      <c r="CO167" s="34"/>
      <c r="CP167" s="34"/>
      <c r="CQ167" s="34"/>
      <c r="CR167" s="34"/>
      <c r="CS167" s="34"/>
      <c r="CT167" s="34"/>
      <c r="CU167" s="34"/>
      <c r="CV167" s="34"/>
      <c r="CW167" s="34"/>
      <c r="CX167" s="34"/>
      <c r="CY167" s="34"/>
      <c r="CZ167" s="34"/>
      <c r="DA167" s="34"/>
      <c r="DB167" s="34"/>
      <c r="DC167" s="34"/>
      <c r="DD167" s="34"/>
      <c r="DE167" s="34"/>
      <c r="DF167" s="34"/>
      <c r="DG167" s="34"/>
      <c r="DH167" s="34"/>
      <c r="DI167" s="34"/>
      <c r="DJ167" s="34"/>
      <c r="DK167" s="34"/>
      <c r="DL167" s="34"/>
      <c r="DM167" s="34"/>
      <c r="DN167" s="34"/>
      <c r="DO167" s="34"/>
      <c r="DP167" s="34"/>
      <c r="DQ167" s="34"/>
      <c r="DR167" s="34"/>
      <c r="DS167" s="34"/>
      <c r="DT167" s="34"/>
      <c r="DU167" s="34"/>
      <c r="DV167" s="34"/>
      <c r="DW167" s="34"/>
      <c r="DX167" s="34"/>
      <c r="DY167" s="34"/>
      <c r="DZ167" s="34"/>
      <c r="EA167" s="34"/>
      <c r="EB167" s="34"/>
      <c r="EC167" s="34"/>
      <c r="ED167" s="34"/>
      <c r="EE167" s="34"/>
      <c r="EF167" s="34"/>
      <c r="EG167" s="34"/>
      <c r="EH167" s="34"/>
      <c r="EI167" s="34"/>
      <c r="EJ167" s="34"/>
    </row>
    <row r="168" spans="1:140" s="27" customFormat="1" ht="85.5" customHeight="1" x14ac:dyDescent="0.25">
      <c r="A168" s="171"/>
      <c r="B168" s="143"/>
      <c r="C168" s="49" t="s">
        <v>59</v>
      </c>
      <c r="D168" s="82" t="s">
        <v>862</v>
      </c>
      <c r="E168" s="143"/>
      <c r="F168" s="82" t="s">
        <v>864</v>
      </c>
      <c r="G168" s="144"/>
      <c r="H168" s="145"/>
      <c r="I168" s="145"/>
      <c r="J168" s="145"/>
      <c r="K168" s="146"/>
      <c r="L168" s="147"/>
      <c r="M168" s="146"/>
      <c r="N168" s="148"/>
      <c r="O168" s="148"/>
      <c r="P168" s="149"/>
      <c r="Q168" s="150"/>
      <c r="R168" s="150">
        <v>0</v>
      </c>
      <c r="S168" s="150"/>
      <c r="T168" s="148">
        <v>0</v>
      </c>
      <c r="U168" s="148">
        <v>0</v>
      </c>
      <c r="V168" s="149"/>
      <c r="W168" s="150"/>
      <c r="X168" s="150">
        <v>0</v>
      </c>
      <c r="Y168" s="148"/>
      <c r="Z168" s="148"/>
      <c r="AA168" s="43" t="s">
        <v>515</v>
      </c>
      <c r="AB168" s="47" t="s">
        <v>642</v>
      </c>
      <c r="AC168" s="25" t="s">
        <v>23</v>
      </c>
      <c r="AD168" s="47" t="s">
        <v>375</v>
      </c>
      <c r="AE168" s="25" t="s">
        <v>7</v>
      </c>
      <c r="AF168" s="38">
        <v>2</v>
      </c>
      <c r="AG168" s="25">
        <v>0</v>
      </c>
      <c r="AH168" s="25">
        <v>1</v>
      </c>
      <c r="AI168" s="25">
        <v>0</v>
      </c>
      <c r="AJ168" s="25">
        <v>1</v>
      </c>
      <c r="AK168" s="25" t="s">
        <v>23</v>
      </c>
      <c r="AL168" s="25" t="s">
        <v>21</v>
      </c>
      <c r="AM168" s="25" t="s">
        <v>6</v>
      </c>
      <c r="AN168" s="25" t="s">
        <v>23</v>
      </c>
      <c r="AO168" s="25" t="s">
        <v>6</v>
      </c>
      <c r="AP168" s="25" t="s">
        <v>31</v>
      </c>
      <c r="AQ168" s="25" t="s">
        <v>117</v>
      </c>
      <c r="AR168" s="25" t="s">
        <v>101</v>
      </c>
      <c r="AS168" s="25" t="s">
        <v>103</v>
      </c>
      <c r="AT168" s="25" t="s">
        <v>105</v>
      </c>
      <c r="AU168" s="25" t="s">
        <v>114</v>
      </c>
      <c r="AV168" s="47" t="s">
        <v>108</v>
      </c>
      <c r="AW168" s="47" t="s">
        <v>110</v>
      </c>
      <c r="AX168" s="47" t="s">
        <v>112</v>
      </c>
      <c r="AY168" s="25">
        <v>15</v>
      </c>
      <c r="AZ168" s="25">
        <v>15</v>
      </c>
      <c r="BA168" s="25">
        <v>15</v>
      </c>
      <c r="BB168" s="25">
        <v>10</v>
      </c>
      <c r="BC168" s="25">
        <v>15</v>
      </c>
      <c r="BD168" s="25">
        <v>15</v>
      </c>
      <c r="BE168" s="25">
        <v>10</v>
      </c>
      <c r="BF168" s="38">
        <v>95</v>
      </c>
      <c r="BG168" s="38" t="s">
        <v>127</v>
      </c>
      <c r="BH168" s="26" t="s">
        <v>156</v>
      </c>
      <c r="BI168" s="38" t="s">
        <v>126</v>
      </c>
      <c r="BJ168" s="38" t="s">
        <v>127</v>
      </c>
      <c r="BK168" s="38">
        <v>50</v>
      </c>
      <c r="BL168" s="138"/>
      <c r="BM168" s="139"/>
      <c r="BN168" s="29" t="s">
        <v>166</v>
      </c>
      <c r="BO168" s="29" t="s">
        <v>167</v>
      </c>
      <c r="BP168" s="35">
        <v>0</v>
      </c>
      <c r="BQ168" s="137"/>
      <c r="BR168" s="35">
        <v>0</v>
      </c>
      <c r="BS168" s="137"/>
      <c r="BT168" s="49" t="s">
        <v>59</v>
      </c>
      <c r="BU168" s="34"/>
      <c r="BV168" s="34"/>
      <c r="BW168" s="34"/>
      <c r="BX168" s="34"/>
      <c r="BY168" s="34"/>
      <c r="BZ168" s="34"/>
      <c r="CA168" s="34"/>
      <c r="CB168" s="34"/>
      <c r="CC168" s="34"/>
      <c r="CD168" s="34"/>
      <c r="CE168" s="34"/>
      <c r="CF168" s="34"/>
      <c r="CG168" s="34"/>
      <c r="CH168" s="34"/>
      <c r="CI168" s="34"/>
      <c r="CJ168" s="34"/>
      <c r="CK168" s="34"/>
      <c r="CL168" s="34"/>
      <c r="CM168" s="34"/>
      <c r="CN168" s="34"/>
      <c r="CO168" s="34"/>
      <c r="CP168" s="34"/>
      <c r="CQ168" s="34"/>
      <c r="CR168" s="34"/>
      <c r="CS168" s="34"/>
      <c r="CT168" s="34"/>
      <c r="CU168" s="34"/>
      <c r="CV168" s="34"/>
      <c r="CW168" s="34"/>
      <c r="CX168" s="34"/>
      <c r="CY168" s="34"/>
      <c r="CZ168" s="34"/>
      <c r="DA168" s="34"/>
      <c r="DB168" s="34"/>
      <c r="DC168" s="34"/>
      <c r="DD168" s="34"/>
      <c r="DE168" s="34"/>
      <c r="DF168" s="34"/>
      <c r="DG168" s="34"/>
      <c r="DH168" s="34"/>
      <c r="DI168" s="34"/>
      <c r="DJ168" s="34"/>
      <c r="DK168" s="34"/>
      <c r="DL168" s="34"/>
      <c r="DM168" s="34"/>
      <c r="DN168" s="34"/>
      <c r="DO168" s="34"/>
      <c r="DP168" s="34"/>
      <c r="DQ168" s="34"/>
      <c r="DR168" s="34"/>
      <c r="DS168" s="34"/>
      <c r="DT168" s="34"/>
      <c r="DU168" s="34"/>
      <c r="DV168" s="34"/>
      <c r="DW168" s="34"/>
      <c r="DX168" s="34"/>
      <c r="DY168" s="34"/>
      <c r="DZ168" s="34"/>
      <c r="EA168" s="34"/>
      <c r="EB168" s="34"/>
      <c r="EC168" s="34"/>
      <c r="ED168" s="34"/>
      <c r="EE168" s="34"/>
      <c r="EF168" s="34"/>
      <c r="EG168" s="34"/>
      <c r="EH168" s="34"/>
      <c r="EI168" s="34"/>
      <c r="EJ168" s="34"/>
    </row>
    <row r="169" spans="1:140" s="27" customFormat="1" ht="78.900000000000006" x14ac:dyDescent="0.25">
      <c r="A169" s="143">
        <v>58</v>
      </c>
      <c r="B169" s="143" t="s">
        <v>929</v>
      </c>
      <c r="C169" s="49" t="s">
        <v>59</v>
      </c>
      <c r="D169" s="82" t="s">
        <v>862</v>
      </c>
      <c r="E169" s="143" t="s">
        <v>929</v>
      </c>
      <c r="F169" s="82" t="s">
        <v>864</v>
      </c>
      <c r="G169" s="144" t="s">
        <v>32</v>
      </c>
      <c r="H169" s="145" t="s">
        <v>69</v>
      </c>
      <c r="I169" s="145" t="s">
        <v>77</v>
      </c>
      <c r="J169" s="145" t="s">
        <v>80</v>
      </c>
      <c r="K169" s="146" t="s">
        <v>193</v>
      </c>
      <c r="L169" s="147" t="s">
        <v>194</v>
      </c>
      <c r="M169" s="146" t="s">
        <v>195</v>
      </c>
      <c r="N169" s="148">
        <v>1</v>
      </c>
      <c r="O169" s="148">
        <v>3</v>
      </c>
      <c r="P169" s="149">
        <v>3</v>
      </c>
      <c r="Q169" s="150" t="s">
        <v>771</v>
      </c>
      <c r="R169" s="150" t="s">
        <v>86</v>
      </c>
      <c r="S169" s="150" t="s">
        <v>90</v>
      </c>
      <c r="T169" s="151">
        <v>1</v>
      </c>
      <c r="U169" s="151">
        <v>2</v>
      </c>
      <c r="V169" s="149">
        <v>2</v>
      </c>
      <c r="W169" s="150" t="s">
        <v>772</v>
      </c>
      <c r="X169" s="150" t="s">
        <v>87</v>
      </c>
      <c r="Y169" s="145" t="s">
        <v>764</v>
      </c>
      <c r="Z169" s="145" t="s">
        <v>23</v>
      </c>
      <c r="AA169" s="43" t="s">
        <v>516</v>
      </c>
      <c r="AB169" s="47" t="s">
        <v>642</v>
      </c>
      <c r="AC169" s="25" t="s">
        <v>23</v>
      </c>
      <c r="AD169" s="47" t="s">
        <v>376</v>
      </c>
      <c r="AE169" s="25" t="s">
        <v>7</v>
      </c>
      <c r="AF169" s="38">
        <v>0</v>
      </c>
      <c r="AG169" s="25">
        <v>0</v>
      </c>
      <c r="AH169" s="25">
        <v>0</v>
      </c>
      <c r="AI169" s="25">
        <v>0</v>
      </c>
      <c r="AJ169" s="25">
        <v>0</v>
      </c>
      <c r="AK169" s="25" t="s">
        <v>6</v>
      </c>
      <c r="AL169" s="25" t="s">
        <v>20</v>
      </c>
      <c r="AM169" s="25" t="s">
        <v>6</v>
      </c>
      <c r="AN169" s="25" t="s">
        <v>6</v>
      </c>
      <c r="AO169" s="25" t="s">
        <v>6</v>
      </c>
      <c r="AP169" s="25" t="s">
        <v>30</v>
      </c>
      <c r="AQ169" s="25" t="s">
        <v>117</v>
      </c>
      <c r="AR169" s="25" t="s">
        <v>101</v>
      </c>
      <c r="AS169" s="25" t="s">
        <v>103</v>
      </c>
      <c r="AT169" s="25" t="s">
        <v>105</v>
      </c>
      <c r="AU169" s="25" t="s">
        <v>113</v>
      </c>
      <c r="AV169" s="47" t="s">
        <v>108</v>
      </c>
      <c r="AW169" s="47" t="s">
        <v>110</v>
      </c>
      <c r="AX169" s="47" t="s">
        <v>112</v>
      </c>
      <c r="AY169" s="25">
        <v>15</v>
      </c>
      <c r="AZ169" s="25">
        <v>15</v>
      </c>
      <c r="BA169" s="25">
        <v>15</v>
      </c>
      <c r="BB169" s="25">
        <v>15</v>
      </c>
      <c r="BC169" s="25">
        <v>15</v>
      </c>
      <c r="BD169" s="25">
        <v>15</v>
      </c>
      <c r="BE169" s="25">
        <v>10</v>
      </c>
      <c r="BF169" s="38">
        <v>100</v>
      </c>
      <c r="BG169" s="38" t="s">
        <v>126</v>
      </c>
      <c r="BH169" s="26" t="s">
        <v>156</v>
      </c>
      <c r="BI169" s="38" t="s">
        <v>126</v>
      </c>
      <c r="BJ169" s="38" t="s">
        <v>126</v>
      </c>
      <c r="BK169" s="38">
        <v>100</v>
      </c>
      <c r="BL169" s="138">
        <v>83.333333333333329</v>
      </c>
      <c r="BM169" s="139" t="s">
        <v>127</v>
      </c>
      <c r="BN169" s="29" t="s">
        <v>165</v>
      </c>
      <c r="BO169" s="29" t="s">
        <v>165</v>
      </c>
      <c r="BP169" s="35">
        <v>1</v>
      </c>
      <c r="BQ169" s="137">
        <v>0.66666666666666663</v>
      </c>
      <c r="BR169" s="35">
        <v>1</v>
      </c>
      <c r="BS169" s="137">
        <v>0.66666666666666663</v>
      </c>
      <c r="BT169" s="49" t="s">
        <v>59</v>
      </c>
      <c r="BU169" s="34"/>
      <c r="BV169" s="34"/>
      <c r="BW169" s="34"/>
      <c r="BX169" s="34"/>
      <c r="BY169" s="34"/>
      <c r="BZ169" s="34"/>
      <c r="CA169" s="34"/>
      <c r="CB169" s="34"/>
      <c r="CC169" s="34"/>
      <c r="CD169" s="34"/>
      <c r="CE169" s="34"/>
      <c r="CF169" s="34"/>
      <c r="CG169" s="34"/>
      <c r="CH169" s="34"/>
      <c r="CI169" s="34"/>
      <c r="CJ169" s="34"/>
      <c r="CK169" s="34"/>
      <c r="CL169" s="34"/>
      <c r="CM169" s="34"/>
      <c r="CN169" s="34"/>
      <c r="CO169" s="34"/>
      <c r="CP169" s="34"/>
      <c r="CQ169" s="34"/>
      <c r="CR169" s="34"/>
      <c r="CS169" s="34"/>
      <c r="CT169" s="34"/>
      <c r="CU169" s="34"/>
      <c r="CV169" s="34"/>
      <c r="CW169" s="34"/>
      <c r="CX169" s="34"/>
      <c r="CY169" s="34"/>
      <c r="CZ169" s="34"/>
      <c r="DA169" s="34"/>
      <c r="DB169" s="34"/>
      <c r="DC169" s="34"/>
      <c r="DD169" s="34"/>
      <c r="DE169" s="34"/>
      <c r="DF169" s="34"/>
      <c r="DG169" s="34"/>
      <c r="DH169" s="34"/>
      <c r="DI169" s="34"/>
      <c r="DJ169" s="34"/>
      <c r="DK169" s="34"/>
      <c r="DL169" s="34"/>
      <c r="DM169" s="34"/>
      <c r="DN169" s="34"/>
      <c r="DO169" s="34"/>
      <c r="DP169" s="34"/>
      <c r="DQ169" s="34"/>
      <c r="DR169" s="34"/>
      <c r="DS169" s="34"/>
      <c r="DT169" s="34"/>
      <c r="DU169" s="34"/>
      <c r="DV169" s="34"/>
      <c r="DW169" s="34"/>
      <c r="DX169" s="34"/>
      <c r="DY169" s="34"/>
      <c r="DZ169" s="34"/>
      <c r="EA169" s="34"/>
      <c r="EB169" s="34"/>
      <c r="EC169" s="34"/>
      <c r="ED169" s="34"/>
      <c r="EE169" s="34"/>
      <c r="EF169" s="34"/>
      <c r="EG169" s="34"/>
      <c r="EH169" s="34"/>
      <c r="EI169" s="34"/>
      <c r="EJ169" s="34"/>
    </row>
    <row r="170" spans="1:140" s="27" customFormat="1" ht="124.45" customHeight="1" x14ac:dyDescent="0.25">
      <c r="A170" s="143"/>
      <c r="B170" s="143"/>
      <c r="C170" s="49" t="s">
        <v>59</v>
      </c>
      <c r="D170" s="82" t="s">
        <v>862</v>
      </c>
      <c r="E170" s="143"/>
      <c r="F170" s="82" t="s">
        <v>864</v>
      </c>
      <c r="G170" s="144"/>
      <c r="H170" s="145"/>
      <c r="I170" s="145"/>
      <c r="J170" s="145"/>
      <c r="K170" s="146"/>
      <c r="L170" s="147"/>
      <c r="M170" s="146"/>
      <c r="N170" s="148"/>
      <c r="O170" s="148"/>
      <c r="P170" s="149"/>
      <c r="Q170" s="150"/>
      <c r="R170" s="150"/>
      <c r="S170" s="150"/>
      <c r="T170" s="148">
        <v>-1</v>
      </c>
      <c r="U170" s="148">
        <v>0</v>
      </c>
      <c r="V170" s="149"/>
      <c r="W170" s="150"/>
      <c r="X170" s="150"/>
      <c r="Y170" s="148"/>
      <c r="Z170" s="148"/>
      <c r="AA170" s="43" t="s">
        <v>743</v>
      </c>
      <c r="AB170" s="47" t="s">
        <v>643</v>
      </c>
      <c r="AC170" s="25" t="s">
        <v>23</v>
      </c>
      <c r="AD170" s="47" t="s">
        <v>644</v>
      </c>
      <c r="AE170" s="25" t="s">
        <v>7</v>
      </c>
      <c r="AF170" s="38">
        <v>12</v>
      </c>
      <c r="AG170" s="25">
        <v>3</v>
      </c>
      <c r="AH170" s="25">
        <v>3</v>
      </c>
      <c r="AI170" s="25">
        <v>3</v>
      </c>
      <c r="AJ170" s="25">
        <v>3</v>
      </c>
      <c r="AK170" s="25" t="s">
        <v>23</v>
      </c>
      <c r="AL170" s="25" t="s">
        <v>20</v>
      </c>
      <c r="AM170" s="25" t="s">
        <v>23</v>
      </c>
      <c r="AN170" s="25" t="s">
        <v>23</v>
      </c>
      <c r="AO170" s="25" t="s">
        <v>6</v>
      </c>
      <c r="AP170" s="25" t="s">
        <v>27</v>
      </c>
      <c r="AQ170" s="25" t="s">
        <v>117</v>
      </c>
      <c r="AR170" s="25" t="s">
        <v>101</v>
      </c>
      <c r="AS170" s="25" t="s">
        <v>103</v>
      </c>
      <c r="AT170" s="25" t="s">
        <v>105</v>
      </c>
      <c r="AU170" s="25" t="s">
        <v>113</v>
      </c>
      <c r="AV170" s="47" t="s">
        <v>108</v>
      </c>
      <c r="AW170" s="47" t="s">
        <v>110</v>
      </c>
      <c r="AX170" s="47" t="s">
        <v>112</v>
      </c>
      <c r="AY170" s="25">
        <v>15</v>
      </c>
      <c r="AZ170" s="25">
        <v>15</v>
      </c>
      <c r="BA170" s="25">
        <v>15</v>
      </c>
      <c r="BB170" s="25">
        <v>15</v>
      </c>
      <c r="BC170" s="25">
        <v>15</v>
      </c>
      <c r="BD170" s="25">
        <v>15</v>
      </c>
      <c r="BE170" s="25">
        <v>10</v>
      </c>
      <c r="BF170" s="38">
        <v>100</v>
      </c>
      <c r="BG170" s="38" t="s">
        <v>126</v>
      </c>
      <c r="BH170" s="26" t="s">
        <v>156</v>
      </c>
      <c r="BI170" s="38" t="s">
        <v>126</v>
      </c>
      <c r="BJ170" s="38" t="s">
        <v>126</v>
      </c>
      <c r="BK170" s="38">
        <v>100</v>
      </c>
      <c r="BL170" s="138"/>
      <c r="BM170" s="139"/>
      <c r="BN170" s="29" t="s">
        <v>165</v>
      </c>
      <c r="BO170" s="29" t="s">
        <v>165</v>
      </c>
      <c r="BP170" s="35">
        <v>1</v>
      </c>
      <c r="BQ170" s="137"/>
      <c r="BR170" s="35">
        <v>1</v>
      </c>
      <c r="BS170" s="137"/>
      <c r="BT170" s="49" t="s">
        <v>59</v>
      </c>
      <c r="BU170" s="34"/>
      <c r="BV170" s="34"/>
      <c r="BW170" s="34"/>
      <c r="BX170" s="34"/>
      <c r="BY170" s="34"/>
      <c r="BZ170" s="34"/>
      <c r="CA170" s="34"/>
      <c r="CB170" s="34"/>
      <c r="CC170" s="34"/>
      <c r="CD170" s="34"/>
      <c r="CE170" s="34"/>
      <c r="CF170" s="34"/>
      <c r="CG170" s="34"/>
      <c r="CH170" s="34"/>
      <c r="CI170" s="34"/>
      <c r="CJ170" s="34"/>
      <c r="CK170" s="34"/>
      <c r="CL170" s="34"/>
      <c r="CM170" s="34"/>
      <c r="CN170" s="34"/>
      <c r="CO170" s="34"/>
      <c r="CP170" s="34"/>
      <c r="CQ170" s="34"/>
      <c r="CR170" s="34"/>
      <c r="CS170" s="34"/>
      <c r="CT170" s="34"/>
      <c r="CU170" s="34"/>
      <c r="CV170" s="34"/>
      <c r="CW170" s="34"/>
      <c r="CX170" s="34"/>
      <c r="CY170" s="34"/>
      <c r="CZ170" s="34"/>
      <c r="DA170" s="34"/>
      <c r="DB170" s="34"/>
      <c r="DC170" s="34"/>
      <c r="DD170" s="34"/>
      <c r="DE170" s="34"/>
      <c r="DF170" s="34"/>
      <c r="DG170" s="34"/>
      <c r="DH170" s="34"/>
      <c r="DI170" s="34"/>
      <c r="DJ170" s="34"/>
      <c r="DK170" s="34"/>
      <c r="DL170" s="34"/>
      <c r="DM170" s="34"/>
      <c r="DN170" s="34"/>
      <c r="DO170" s="34"/>
      <c r="DP170" s="34"/>
      <c r="DQ170" s="34"/>
      <c r="DR170" s="34"/>
      <c r="DS170" s="34"/>
      <c r="DT170" s="34"/>
      <c r="DU170" s="34"/>
      <c r="DV170" s="34"/>
      <c r="DW170" s="34"/>
      <c r="DX170" s="34"/>
      <c r="DY170" s="34"/>
      <c r="DZ170" s="34"/>
      <c r="EA170" s="34"/>
      <c r="EB170" s="34"/>
      <c r="EC170" s="34"/>
      <c r="ED170" s="34"/>
      <c r="EE170" s="34"/>
      <c r="EF170" s="34"/>
      <c r="EG170" s="34"/>
      <c r="EH170" s="34"/>
      <c r="EI170" s="34"/>
      <c r="EJ170" s="34"/>
    </row>
    <row r="171" spans="1:140" s="27" customFormat="1" ht="67.650000000000006" x14ac:dyDescent="0.25">
      <c r="A171" s="143"/>
      <c r="B171" s="143"/>
      <c r="C171" s="49" t="s">
        <v>59</v>
      </c>
      <c r="D171" s="82" t="s">
        <v>862</v>
      </c>
      <c r="E171" s="143"/>
      <c r="F171" s="82" t="s">
        <v>864</v>
      </c>
      <c r="G171" s="144"/>
      <c r="H171" s="145"/>
      <c r="I171" s="145"/>
      <c r="J171" s="145"/>
      <c r="K171" s="146"/>
      <c r="L171" s="147"/>
      <c r="M171" s="146"/>
      <c r="N171" s="148"/>
      <c r="O171" s="148"/>
      <c r="P171" s="149"/>
      <c r="Q171" s="150"/>
      <c r="R171" s="150"/>
      <c r="S171" s="150"/>
      <c r="T171" s="148">
        <v>0</v>
      </c>
      <c r="U171" s="148">
        <v>0</v>
      </c>
      <c r="V171" s="149"/>
      <c r="W171" s="150"/>
      <c r="X171" s="150"/>
      <c r="Y171" s="148"/>
      <c r="Z171" s="148"/>
      <c r="AA171" s="43" t="s">
        <v>515</v>
      </c>
      <c r="AB171" s="47" t="s">
        <v>642</v>
      </c>
      <c r="AC171" s="25" t="s">
        <v>23</v>
      </c>
      <c r="AD171" s="47" t="s">
        <v>375</v>
      </c>
      <c r="AE171" s="25" t="s">
        <v>7</v>
      </c>
      <c r="AF171" s="38">
        <v>2</v>
      </c>
      <c r="AG171" s="25">
        <v>0</v>
      </c>
      <c r="AH171" s="25">
        <v>1</v>
      </c>
      <c r="AI171" s="25">
        <v>0</v>
      </c>
      <c r="AJ171" s="25">
        <v>1</v>
      </c>
      <c r="AK171" s="25" t="s">
        <v>23</v>
      </c>
      <c r="AL171" s="25" t="s">
        <v>21</v>
      </c>
      <c r="AM171" s="25" t="s">
        <v>6</v>
      </c>
      <c r="AN171" s="25" t="s">
        <v>23</v>
      </c>
      <c r="AO171" s="25" t="s">
        <v>6</v>
      </c>
      <c r="AP171" s="25" t="s">
        <v>31</v>
      </c>
      <c r="AQ171" s="25" t="s">
        <v>117</v>
      </c>
      <c r="AR171" s="25" t="s">
        <v>101</v>
      </c>
      <c r="AS171" s="25" t="s">
        <v>103</v>
      </c>
      <c r="AT171" s="25" t="s">
        <v>105</v>
      </c>
      <c r="AU171" s="25" t="s">
        <v>114</v>
      </c>
      <c r="AV171" s="47" t="s">
        <v>108</v>
      </c>
      <c r="AW171" s="47" t="s">
        <v>110</v>
      </c>
      <c r="AX171" s="47" t="s">
        <v>112</v>
      </c>
      <c r="AY171" s="25">
        <v>15</v>
      </c>
      <c r="AZ171" s="25">
        <v>15</v>
      </c>
      <c r="BA171" s="25">
        <v>15</v>
      </c>
      <c r="BB171" s="25">
        <v>10</v>
      </c>
      <c r="BC171" s="25">
        <v>15</v>
      </c>
      <c r="BD171" s="25">
        <v>15</v>
      </c>
      <c r="BE171" s="25">
        <v>10</v>
      </c>
      <c r="BF171" s="38">
        <v>95</v>
      </c>
      <c r="BG171" s="38" t="s">
        <v>127</v>
      </c>
      <c r="BH171" s="26" t="s">
        <v>156</v>
      </c>
      <c r="BI171" s="38" t="s">
        <v>126</v>
      </c>
      <c r="BJ171" s="38" t="s">
        <v>127</v>
      </c>
      <c r="BK171" s="38">
        <v>50</v>
      </c>
      <c r="BL171" s="138"/>
      <c r="BM171" s="139"/>
      <c r="BN171" s="29" t="s">
        <v>166</v>
      </c>
      <c r="BO171" s="29" t="s">
        <v>167</v>
      </c>
      <c r="BP171" s="35">
        <v>0</v>
      </c>
      <c r="BQ171" s="137"/>
      <c r="BR171" s="35">
        <v>0</v>
      </c>
      <c r="BS171" s="137"/>
      <c r="BT171" s="49" t="s">
        <v>59</v>
      </c>
      <c r="BU171" s="34"/>
      <c r="BV171" s="34"/>
      <c r="BW171" s="34"/>
      <c r="BX171" s="34"/>
      <c r="BY171" s="34"/>
      <c r="BZ171" s="34"/>
      <c r="CA171" s="34"/>
      <c r="CB171" s="34"/>
      <c r="CC171" s="34"/>
      <c r="CD171" s="34"/>
      <c r="CE171" s="34"/>
      <c r="CF171" s="34"/>
      <c r="CG171" s="34"/>
      <c r="CH171" s="34"/>
      <c r="CI171" s="34"/>
      <c r="CJ171" s="34"/>
      <c r="CK171" s="34"/>
      <c r="CL171" s="34"/>
      <c r="CM171" s="34"/>
      <c r="CN171" s="34"/>
      <c r="CO171" s="34"/>
      <c r="CP171" s="34"/>
      <c r="CQ171" s="34"/>
      <c r="CR171" s="34"/>
      <c r="CS171" s="34"/>
      <c r="CT171" s="34"/>
      <c r="CU171" s="34"/>
      <c r="CV171" s="34"/>
      <c r="CW171" s="34"/>
      <c r="CX171" s="34"/>
      <c r="CY171" s="34"/>
      <c r="CZ171" s="34"/>
      <c r="DA171" s="34"/>
      <c r="DB171" s="34"/>
      <c r="DC171" s="34"/>
      <c r="DD171" s="34"/>
      <c r="DE171" s="34"/>
      <c r="DF171" s="34"/>
      <c r="DG171" s="34"/>
      <c r="DH171" s="34"/>
      <c r="DI171" s="34"/>
      <c r="DJ171" s="34"/>
      <c r="DK171" s="34"/>
      <c r="DL171" s="34"/>
      <c r="DM171" s="34"/>
      <c r="DN171" s="34"/>
      <c r="DO171" s="34"/>
      <c r="DP171" s="34"/>
      <c r="DQ171" s="34"/>
      <c r="DR171" s="34"/>
      <c r="DS171" s="34"/>
      <c r="DT171" s="34"/>
      <c r="DU171" s="34"/>
      <c r="DV171" s="34"/>
      <c r="DW171" s="34"/>
      <c r="DX171" s="34"/>
      <c r="DY171" s="34"/>
      <c r="DZ171" s="34"/>
      <c r="EA171" s="34"/>
      <c r="EB171" s="34"/>
      <c r="EC171" s="34"/>
      <c r="ED171" s="34"/>
      <c r="EE171" s="34"/>
      <c r="EF171" s="34"/>
      <c r="EG171" s="34"/>
      <c r="EH171" s="34"/>
      <c r="EI171" s="34"/>
      <c r="EJ171" s="34"/>
    </row>
    <row r="172" spans="1:140" s="27" customFormat="1" ht="97.55" customHeight="1" x14ac:dyDescent="0.25">
      <c r="A172" s="41">
        <v>59</v>
      </c>
      <c r="B172" s="41" t="s">
        <v>930</v>
      </c>
      <c r="C172" s="49" t="s">
        <v>59</v>
      </c>
      <c r="D172" s="82" t="s">
        <v>862</v>
      </c>
      <c r="E172" s="81" t="s">
        <v>930</v>
      </c>
      <c r="F172" s="82" t="s">
        <v>864</v>
      </c>
      <c r="G172" s="42" t="s">
        <v>38</v>
      </c>
      <c r="H172" s="37" t="s">
        <v>69</v>
      </c>
      <c r="I172" s="37" t="s">
        <v>76</v>
      </c>
      <c r="J172" s="37" t="s">
        <v>80</v>
      </c>
      <c r="K172" s="43" t="s">
        <v>196</v>
      </c>
      <c r="L172" s="44" t="s">
        <v>197</v>
      </c>
      <c r="M172" s="43" t="s">
        <v>198</v>
      </c>
      <c r="N172" s="40">
        <v>5</v>
      </c>
      <c r="O172" s="40">
        <v>4</v>
      </c>
      <c r="P172" s="35">
        <v>20</v>
      </c>
      <c r="Q172" s="45" t="s">
        <v>773</v>
      </c>
      <c r="R172" s="45" t="s">
        <v>84</v>
      </c>
      <c r="S172" s="45" t="s">
        <v>90</v>
      </c>
      <c r="T172" s="39">
        <v>4</v>
      </c>
      <c r="U172" s="39">
        <v>3</v>
      </c>
      <c r="V172" s="35">
        <v>12</v>
      </c>
      <c r="W172" s="45" t="s">
        <v>774</v>
      </c>
      <c r="X172" s="45" t="s">
        <v>85</v>
      </c>
      <c r="Y172" s="37" t="s">
        <v>764</v>
      </c>
      <c r="Z172" s="37" t="s">
        <v>23</v>
      </c>
      <c r="AA172" s="43" t="s">
        <v>515</v>
      </c>
      <c r="AB172" s="47" t="s">
        <v>642</v>
      </c>
      <c r="AC172" s="25" t="s">
        <v>23</v>
      </c>
      <c r="AD172" s="47" t="s">
        <v>375</v>
      </c>
      <c r="AE172" s="25" t="s">
        <v>7</v>
      </c>
      <c r="AF172" s="38">
        <v>2</v>
      </c>
      <c r="AG172" s="25">
        <v>0</v>
      </c>
      <c r="AH172" s="25">
        <v>1</v>
      </c>
      <c r="AI172" s="25">
        <v>0</v>
      </c>
      <c r="AJ172" s="25">
        <v>1</v>
      </c>
      <c r="AK172" s="25" t="s">
        <v>23</v>
      </c>
      <c r="AL172" s="25" t="s">
        <v>21</v>
      </c>
      <c r="AM172" s="25" t="s">
        <v>6</v>
      </c>
      <c r="AN172" s="25" t="s">
        <v>23</v>
      </c>
      <c r="AO172" s="25" t="s">
        <v>6</v>
      </c>
      <c r="AP172" s="25" t="s">
        <v>31</v>
      </c>
      <c r="AQ172" s="25" t="s">
        <v>117</v>
      </c>
      <c r="AR172" s="25" t="s">
        <v>101</v>
      </c>
      <c r="AS172" s="25" t="s">
        <v>103</v>
      </c>
      <c r="AT172" s="25" t="s">
        <v>105</v>
      </c>
      <c r="AU172" s="25" t="s">
        <v>114</v>
      </c>
      <c r="AV172" s="47" t="s">
        <v>108</v>
      </c>
      <c r="AW172" s="47" t="s">
        <v>110</v>
      </c>
      <c r="AX172" s="47" t="s">
        <v>112</v>
      </c>
      <c r="AY172" s="25">
        <v>15</v>
      </c>
      <c r="AZ172" s="25">
        <v>15</v>
      </c>
      <c r="BA172" s="25">
        <v>15</v>
      </c>
      <c r="BB172" s="25">
        <v>10</v>
      </c>
      <c r="BC172" s="25">
        <v>15</v>
      </c>
      <c r="BD172" s="25">
        <v>15</v>
      </c>
      <c r="BE172" s="25">
        <v>10</v>
      </c>
      <c r="BF172" s="38">
        <v>95</v>
      </c>
      <c r="BG172" s="38" t="s">
        <v>127</v>
      </c>
      <c r="BH172" s="26" t="s">
        <v>156</v>
      </c>
      <c r="BI172" s="38" t="s">
        <v>126</v>
      </c>
      <c r="BJ172" s="38" t="s">
        <v>127</v>
      </c>
      <c r="BK172" s="38">
        <v>50</v>
      </c>
      <c r="BL172" s="50">
        <v>50</v>
      </c>
      <c r="BM172" s="38" t="s">
        <v>127</v>
      </c>
      <c r="BN172" s="29" t="s">
        <v>165</v>
      </c>
      <c r="BO172" s="29" t="s">
        <v>165</v>
      </c>
      <c r="BP172" s="35">
        <v>1</v>
      </c>
      <c r="BQ172" s="48">
        <v>1</v>
      </c>
      <c r="BR172" s="35">
        <v>1</v>
      </c>
      <c r="BS172" s="48">
        <v>1</v>
      </c>
      <c r="BT172" s="49" t="s">
        <v>59</v>
      </c>
      <c r="BU172" s="34"/>
      <c r="BV172" s="34"/>
      <c r="BW172" s="34"/>
      <c r="BX172" s="34"/>
      <c r="BY172" s="34"/>
      <c r="BZ172" s="34"/>
      <c r="CA172" s="34"/>
      <c r="CB172" s="34"/>
      <c r="CC172" s="34"/>
      <c r="CD172" s="34"/>
      <c r="CE172" s="34"/>
      <c r="CF172" s="34"/>
      <c r="CG172" s="34"/>
      <c r="CH172" s="34"/>
      <c r="CI172" s="34"/>
      <c r="CJ172" s="34"/>
      <c r="CK172" s="34"/>
      <c r="CL172" s="34"/>
      <c r="CM172" s="34"/>
      <c r="CN172" s="34"/>
      <c r="CO172" s="34"/>
      <c r="CP172" s="34"/>
      <c r="CQ172" s="34"/>
      <c r="CR172" s="34"/>
      <c r="CS172" s="34"/>
      <c r="CT172" s="34"/>
      <c r="CU172" s="34"/>
      <c r="CV172" s="34"/>
      <c r="CW172" s="34"/>
      <c r="CX172" s="34"/>
      <c r="CY172" s="34"/>
      <c r="CZ172" s="34"/>
      <c r="DA172" s="34"/>
      <c r="DB172" s="34"/>
      <c r="DC172" s="34"/>
      <c r="DD172" s="34"/>
      <c r="DE172" s="34"/>
      <c r="DF172" s="34"/>
      <c r="DG172" s="34"/>
      <c r="DH172" s="34"/>
      <c r="DI172" s="34"/>
      <c r="DJ172" s="34"/>
      <c r="DK172" s="34"/>
      <c r="DL172" s="34"/>
      <c r="DM172" s="34"/>
      <c r="DN172" s="34"/>
      <c r="DO172" s="34"/>
      <c r="DP172" s="34"/>
      <c r="DQ172" s="34"/>
      <c r="DR172" s="34"/>
      <c r="DS172" s="34"/>
      <c r="DT172" s="34"/>
      <c r="DU172" s="34"/>
      <c r="DV172" s="34"/>
      <c r="DW172" s="34"/>
      <c r="DX172" s="34"/>
      <c r="DY172" s="34"/>
      <c r="DZ172" s="34"/>
      <c r="EA172" s="34"/>
      <c r="EB172" s="34"/>
      <c r="EC172" s="34"/>
      <c r="ED172" s="34"/>
      <c r="EE172" s="34"/>
      <c r="EF172" s="34"/>
      <c r="EG172" s="34"/>
      <c r="EH172" s="34"/>
      <c r="EI172" s="34"/>
      <c r="EJ172" s="34"/>
    </row>
    <row r="173" spans="1:140" s="27" customFormat="1" ht="105.85" customHeight="1" x14ac:dyDescent="0.25">
      <c r="A173" s="41">
        <v>60</v>
      </c>
      <c r="B173" s="41" t="s">
        <v>931</v>
      </c>
      <c r="C173" s="49" t="s">
        <v>59</v>
      </c>
      <c r="D173" s="82" t="s">
        <v>862</v>
      </c>
      <c r="E173" s="81" t="s">
        <v>931</v>
      </c>
      <c r="F173" s="82" t="s">
        <v>864</v>
      </c>
      <c r="G173" s="42" t="s">
        <v>34</v>
      </c>
      <c r="H173" s="37" t="s">
        <v>64</v>
      </c>
      <c r="I173" s="37" t="s">
        <v>76</v>
      </c>
      <c r="J173" s="37" t="s">
        <v>71</v>
      </c>
      <c r="K173" s="43" t="s">
        <v>199</v>
      </c>
      <c r="L173" s="44" t="s">
        <v>200</v>
      </c>
      <c r="M173" s="43" t="s">
        <v>201</v>
      </c>
      <c r="N173" s="40">
        <v>1</v>
      </c>
      <c r="O173" s="40">
        <v>5</v>
      </c>
      <c r="P173" s="35">
        <v>5</v>
      </c>
      <c r="Q173" s="45" t="s">
        <v>775</v>
      </c>
      <c r="R173" s="45" t="s">
        <v>84</v>
      </c>
      <c r="S173" s="45" t="s">
        <v>90</v>
      </c>
      <c r="T173" s="39">
        <v>1</v>
      </c>
      <c r="U173" s="39">
        <v>5</v>
      </c>
      <c r="V173" s="35">
        <v>5</v>
      </c>
      <c r="W173" s="45" t="s">
        <v>775</v>
      </c>
      <c r="X173" s="45" t="s">
        <v>84</v>
      </c>
      <c r="Y173" s="37" t="s">
        <v>764</v>
      </c>
      <c r="Z173" s="37" t="s">
        <v>23</v>
      </c>
      <c r="AA173" s="43" t="s">
        <v>517</v>
      </c>
      <c r="AB173" s="47" t="s">
        <v>642</v>
      </c>
      <c r="AC173" s="25" t="s">
        <v>23</v>
      </c>
      <c r="AD173" s="47" t="s">
        <v>377</v>
      </c>
      <c r="AE173" s="25" t="s">
        <v>7</v>
      </c>
      <c r="AF173" s="38">
        <v>0</v>
      </c>
      <c r="AG173" s="25">
        <v>0</v>
      </c>
      <c r="AH173" s="25">
        <v>0</v>
      </c>
      <c r="AI173" s="25">
        <v>0</v>
      </c>
      <c r="AJ173" s="25">
        <v>0</v>
      </c>
      <c r="AK173" s="25" t="s">
        <v>6</v>
      </c>
      <c r="AL173" s="25" t="s">
        <v>21</v>
      </c>
      <c r="AM173" s="25" t="s">
        <v>6</v>
      </c>
      <c r="AN173" s="25" t="s">
        <v>6</v>
      </c>
      <c r="AO173" s="25" t="s">
        <v>6</v>
      </c>
      <c r="AP173" s="25" t="s">
        <v>29</v>
      </c>
      <c r="AQ173" s="25" t="s">
        <v>117</v>
      </c>
      <c r="AR173" s="25" t="s">
        <v>101</v>
      </c>
      <c r="AS173" s="25" t="s">
        <v>103</v>
      </c>
      <c r="AT173" s="25" t="s">
        <v>105</v>
      </c>
      <c r="AU173" s="25" t="s">
        <v>114</v>
      </c>
      <c r="AV173" s="47" t="s">
        <v>108</v>
      </c>
      <c r="AW173" s="47" t="s">
        <v>110</v>
      </c>
      <c r="AX173" s="47" t="s">
        <v>112</v>
      </c>
      <c r="AY173" s="25">
        <v>15</v>
      </c>
      <c r="AZ173" s="25">
        <v>15</v>
      </c>
      <c r="BA173" s="25">
        <v>15</v>
      </c>
      <c r="BB173" s="25">
        <v>10</v>
      </c>
      <c r="BC173" s="25">
        <v>15</v>
      </c>
      <c r="BD173" s="25">
        <v>15</v>
      </c>
      <c r="BE173" s="25">
        <v>10</v>
      </c>
      <c r="BF173" s="38">
        <v>95</v>
      </c>
      <c r="BG173" s="38" t="s">
        <v>127</v>
      </c>
      <c r="BH173" s="26" t="s">
        <v>156</v>
      </c>
      <c r="BI173" s="38" t="s">
        <v>126</v>
      </c>
      <c r="BJ173" s="38" t="s">
        <v>127</v>
      </c>
      <c r="BK173" s="38">
        <v>50</v>
      </c>
      <c r="BL173" s="50">
        <v>50</v>
      </c>
      <c r="BM173" s="38" t="s">
        <v>127</v>
      </c>
      <c r="BN173" s="29" t="s">
        <v>165</v>
      </c>
      <c r="BO173" s="29" t="s">
        <v>165</v>
      </c>
      <c r="BP173" s="35">
        <v>0</v>
      </c>
      <c r="BQ173" s="48">
        <v>0</v>
      </c>
      <c r="BR173" s="35">
        <v>1</v>
      </c>
      <c r="BS173" s="48">
        <v>0</v>
      </c>
      <c r="BT173" s="49" t="s">
        <v>59</v>
      </c>
      <c r="BU173" s="34"/>
      <c r="BV173" s="34"/>
      <c r="BW173" s="34"/>
      <c r="BX173" s="34"/>
      <c r="BY173" s="34"/>
      <c r="BZ173" s="34"/>
      <c r="CA173" s="34"/>
      <c r="CB173" s="34"/>
      <c r="CC173" s="34"/>
      <c r="CD173" s="34"/>
      <c r="CE173" s="34"/>
      <c r="CF173" s="34"/>
      <c r="CG173" s="34"/>
      <c r="CH173" s="34"/>
      <c r="CI173" s="34"/>
      <c r="CJ173" s="34"/>
      <c r="CK173" s="34"/>
      <c r="CL173" s="34"/>
      <c r="CM173" s="34"/>
      <c r="CN173" s="34"/>
      <c r="CO173" s="34"/>
      <c r="CP173" s="34"/>
      <c r="CQ173" s="34"/>
      <c r="CR173" s="34"/>
      <c r="CS173" s="34"/>
      <c r="CT173" s="34"/>
      <c r="CU173" s="34"/>
      <c r="CV173" s="34"/>
      <c r="CW173" s="34"/>
      <c r="CX173" s="34"/>
      <c r="CY173" s="34"/>
      <c r="CZ173" s="34"/>
      <c r="DA173" s="34"/>
      <c r="DB173" s="34"/>
      <c r="DC173" s="34"/>
      <c r="DD173" s="34"/>
      <c r="DE173" s="34"/>
      <c r="DF173" s="34"/>
      <c r="DG173" s="34"/>
      <c r="DH173" s="34"/>
      <c r="DI173" s="34"/>
      <c r="DJ173" s="34"/>
      <c r="DK173" s="34"/>
      <c r="DL173" s="34"/>
      <c r="DM173" s="34"/>
      <c r="DN173" s="34"/>
      <c r="DO173" s="34"/>
      <c r="DP173" s="34"/>
      <c r="DQ173" s="34"/>
      <c r="DR173" s="34"/>
      <c r="DS173" s="34"/>
      <c r="DT173" s="34"/>
      <c r="DU173" s="34"/>
      <c r="DV173" s="34"/>
      <c r="DW173" s="34"/>
      <c r="DX173" s="34"/>
      <c r="DY173" s="34"/>
      <c r="DZ173" s="34"/>
      <c r="EA173" s="34"/>
      <c r="EB173" s="34"/>
      <c r="EC173" s="34"/>
      <c r="ED173" s="34"/>
      <c r="EE173" s="34"/>
      <c r="EF173" s="34"/>
      <c r="EG173" s="34"/>
      <c r="EH173" s="34"/>
      <c r="EI173" s="34"/>
      <c r="EJ173" s="34"/>
    </row>
    <row r="174" spans="1:140" x14ac:dyDescent="0.25">
      <c r="M174" s="46"/>
    </row>
  </sheetData>
  <sheetProtection sheet="1" insertColumns="0" insertRows="0" insertHyperlinks="0" deleteColumns="0" deleteRows="0"/>
  <autoFilter ref="A55:BT173" xr:uid="{C17AB63A-CC2E-45B1-9000-3DF8F50B2535}"/>
  <sortState xmlns:xlrd2="http://schemas.microsoft.com/office/spreadsheetml/2017/richdata2" ref="F6:F43">
    <sortCondition ref="F6:F43"/>
  </sortState>
  <mergeCells count="1038">
    <mergeCell ref="E97:E98"/>
    <mergeCell ref="E99:E100"/>
    <mergeCell ref="E102:E103"/>
    <mergeCell ref="E104:E105"/>
    <mergeCell ref="E106:E109"/>
    <mergeCell ref="E144:E145"/>
    <mergeCell ref="E146:E147"/>
    <mergeCell ref="E114:E115"/>
    <mergeCell ref="E116:E117"/>
    <mergeCell ref="E118:E121"/>
    <mergeCell ref="E163:E164"/>
    <mergeCell ref="E151:E153"/>
    <mergeCell ref="E154:E155"/>
    <mergeCell ref="E138:E139"/>
    <mergeCell ref="E159:E160"/>
    <mergeCell ref="E81:E82"/>
    <mergeCell ref="E83:E84"/>
    <mergeCell ref="E85:E86"/>
    <mergeCell ref="E87:E89"/>
    <mergeCell ref="E90:E92"/>
    <mergeCell ref="E125:E126"/>
    <mergeCell ref="E128:E130"/>
    <mergeCell ref="E142:E143"/>
    <mergeCell ref="E65:E68"/>
    <mergeCell ref="E69:E71"/>
    <mergeCell ref="E167:E168"/>
    <mergeCell ref="E169:E171"/>
    <mergeCell ref="E76:E77"/>
    <mergeCell ref="E78:E79"/>
    <mergeCell ref="E131:E133"/>
    <mergeCell ref="E134:E137"/>
    <mergeCell ref="E157:E158"/>
    <mergeCell ref="BL106:BL109"/>
    <mergeCell ref="BM106:BM109"/>
    <mergeCell ref="BQ106:BQ109"/>
    <mergeCell ref="BS106:BS109"/>
    <mergeCell ref="U104:U105"/>
    <mergeCell ref="V104:V105"/>
    <mergeCell ref="W104:W105"/>
    <mergeCell ref="X104:X105"/>
    <mergeCell ref="Y104:Y105"/>
    <mergeCell ref="Z104:Z105"/>
    <mergeCell ref="BL104:BL105"/>
    <mergeCell ref="BM104:BM105"/>
    <mergeCell ref="BQ104:BQ105"/>
    <mergeCell ref="BS104:BS105"/>
    <mergeCell ref="W106:W109"/>
    <mergeCell ref="X106:X109"/>
    <mergeCell ref="Y106:Y109"/>
    <mergeCell ref="Z106:Z109"/>
    <mergeCell ref="A106:A109"/>
    <mergeCell ref="B106:B109"/>
    <mergeCell ref="G106:G109"/>
    <mergeCell ref="H106:H109"/>
    <mergeCell ref="I106:I109"/>
    <mergeCell ref="J106:J109"/>
    <mergeCell ref="K106:K109"/>
    <mergeCell ref="L106:L109"/>
    <mergeCell ref="M106:M109"/>
    <mergeCell ref="P102:P103"/>
    <mergeCell ref="Q102:Q103"/>
    <mergeCell ref="R102:R103"/>
    <mergeCell ref="S102:S103"/>
    <mergeCell ref="T102:T103"/>
    <mergeCell ref="U102:U103"/>
    <mergeCell ref="V102:V103"/>
    <mergeCell ref="W102:W103"/>
    <mergeCell ref="N106:N109"/>
    <mergeCell ref="O106:O109"/>
    <mergeCell ref="P106:P109"/>
    <mergeCell ref="Q106:Q109"/>
    <mergeCell ref="R106:R109"/>
    <mergeCell ref="S106:S109"/>
    <mergeCell ref="T106:T109"/>
    <mergeCell ref="U106:U109"/>
    <mergeCell ref="V106:V109"/>
    <mergeCell ref="X102:X103"/>
    <mergeCell ref="Y102:Y103"/>
    <mergeCell ref="Z102:Z103"/>
    <mergeCell ref="BL102:BL103"/>
    <mergeCell ref="BM102:BM103"/>
    <mergeCell ref="BQ102:BQ103"/>
    <mergeCell ref="BS102:BS103"/>
    <mergeCell ref="A104:A105"/>
    <mergeCell ref="B104:B105"/>
    <mergeCell ref="G104:G105"/>
    <mergeCell ref="H104:H105"/>
    <mergeCell ref="I104:I105"/>
    <mergeCell ref="J104:J105"/>
    <mergeCell ref="K104:K105"/>
    <mergeCell ref="L104:L105"/>
    <mergeCell ref="M104:M105"/>
    <mergeCell ref="N104:N105"/>
    <mergeCell ref="O104:O105"/>
    <mergeCell ref="P104:P105"/>
    <mergeCell ref="Q104:Q105"/>
    <mergeCell ref="R104:R105"/>
    <mergeCell ref="S104:S105"/>
    <mergeCell ref="T104:T105"/>
    <mergeCell ref="O102:O103"/>
    <mergeCell ref="BS69:BS71"/>
    <mergeCell ref="BL165:BL166"/>
    <mergeCell ref="Y69:Y71"/>
    <mergeCell ref="Z69:Z71"/>
    <mergeCell ref="BL69:BL71"/>
    <mergeCell ref="BM69:BM71"/>
    <mergeCell ref="BQ69:BQ71"/>
    <mergeCell ref="T69:T71"/>
    <mergeCell ref="U69:U71"/>
    <mergeCell ref="V69:V71"/>
    <mergeCell ref="W69:W71"/>
    <mergeCell ref="X69:X71"/>
    <mergeCell ref="BS65:BS68"/>
    <mergeCell ref="A69:A71"/>
    <mergeCell ref="B69:B71"/>
    <mergeCell ref="G69:G71"/>
    <mergeCell ref="H69:H71"/>
    <mergeCell ref="I69:I71"/>
    <mergeCell ref="J69:J71"/>
    <mergeCell ref="K69:K71"/>
    <mergeCell ref="L69:L71"/>
    <mergeCell ref="M69:M71"/>
    <mergeCell ref="N69:N71"/>
    <mergeCell ref="O69:O71"/>
    <mergeCell ref="P69:P71"/>
    <mergeCell ref="Q69:Q71"/>
    <mergeCell ref="R69:R71"/>
    <mergeCell ref="S69:S71"/>
    <mergeCell ref="Y65:Y68"/>
    <mergeCell ref="Z65:Z68"/>
    <mergeCell ref="BL65:BL68"/>
    <mergeCell ref="BM65:BM68"/>
    <mergeCell ref="BQ65:BQ68"/>
    <mergeCell ref="T65:T68"/>
    <mergeCell ref="U65:U68"/>
    <mergeCell ref="V65:V68"/>
    <mergeCell ref="W65:W68"/>
    <mergeCell ref="X65:X68"/>
    <mergeCell ref="BS62:BS64"/>
    <mergeCell ref="A65:A68"/>
    <mergeCell ref="B65:B68"/>
    <mergeCell ref="G65:G68"/>
    <mergeCell ref="H65:H68"/>
    <mergeCell ref="I65:I68"/>
    <mergeCell ref="J65:J68"/>
    <mergeCell ref="K65:K68"/>
    <mergeCell ref="L65:L68"/>
    <mergeCell ref="M65:M68"/>
    <mergeCell ref="N65:N68"/>
    <mergeCell ref="O65:O68"/>
    <mergeCell ref="P65:P68"/>
    <mergeCell ref="Q65:Q68"/>
    <mergeCell ref="R65:R68"/>
    <mergeCell ref="S65:S68"/>
    <mergeCell ref="Y62:Y64"/>
    <mergeCell ref="Z62:Z64"/>
    <mergeCell ref="BL62:BL64"/>
    <mergeCell ref="BM62:BM64"/>
    <mergeCell ref="BQ62:BQ64"/>
    <mergeCell ref="T62:T64"/>
    <mergeCell ref="U62:U64"/>
    <mergeCell ref="V62:V64"/>
    <mergeCell ref="W62:W64"/>
    <mergeCell ref="X62:X64"/>
    <mergeCell ref="A62:A64"/>
    <mergeCell ref="B62:B64"/>
    <mergeCell ref="G62:G64"/>
    <mergeCell ref="H62:H64"/>
    <mergeCell ref="I62:I64"/>
    <mergeCell ref="J62:J64"/>
    <mergeCell ref="K62:K64"/>
    <mergeCell ref="L62:L64"/>
    <mergeCell ref="M62:M64"/>
    <mergeCell ref="N62:N64"/>
    <mergeCell ref="O62:O64"/>
    <mergeCell ref="P62:P64"/>
    <mergeCell ref="Q62:Q64"/>
    <mergeCell ref="R62:R64"/>
    <mergeCell ref="S62:S64"/>
    <mergeCell ref="E62:E64"/>
    <mergeCell ref="BS56:BS58"/>
    <mergeCell ref="A59:A61"/>
    <mergeCell ref="B59:B61"/>
    <mergeCell ref="G59:G61"/>
    <mergeCell ref="H59:H61"/>
    <mergeCell ref="I59:I61"/>
    <mergeCell ref="J59:J61"/>
    <mergeCell ref="K59:K61"/>
    <mergeCell ref="L59:L61"/>
    <mergeCell ref="M59:M61"/>
    <mergeCell ref="N59:N61"/>
    <mergeCell ref="O59:O61"/>
    <mergeCell ref="P59:P61"/>
    <mergeCell ref="Q59:Q61"/>
    <mergeCell ref="R59:R61"/>
    <mergeCell ref="S59:S61"/>
    <mergeCell ref="Y56:Y58"/>
    <mergeCell ref="E56:E58"/>
    <mergeCell ref="E59:E61"/>
    <mergeCell ref="T56:T58"/>
    <mergeCell ref="U56:U58"/>
    <mergeCell ref="V56:V58"/>
    <mergeCell ref="W56:W58"/>
    <mergeCell ref="X56:X58"/>
    <mergeCell ref="Y59:Y61"/>
    <mergeCell ref="Z59:Z61"/>
    <mergeCell ref="T59:T61"/>
    <mergeCell ref="U59:U61"/>
    <mergeCell ref="V59:V61"/>
    <mergeCell ref="W59:W61"/>
    <mergeCell ref="X59:X61"/>
    <mergeCell ref="N102:N103"/>
    <mergeCell ref="BS59:BS61"/>
    <mergeCell ref="BL59:BL61"/>
    <mergeCell ref="BM59:BM61"/>
    <mergeCell ref="BQ59:BQ61"/>
    <mergeCell ref="A56:A58"/>
    <mergeCell ref="B56:B58"/>
    <mergeCell ref="G56:G58"/>
    <mergeCell ref="H56:H58"/>
    <mergeCell ref="I56:I58"/>
    <mergeCell ref="J56:J58"/>
    <mergeCell ref="K56:K58"/>
    <mergeCell ref="L56:L58"/>
    <mergeCell ref="M56:M58"/>
    <mergeCell ref="N56:N58"/>
    <mergeCell ref="O56:O58"/>
    <mergeCell ref="P56:P58"/>
    <mergeCell ref="Q56:Q58"/>
    <mergeCell ref="R56:R58"/>
    <mergeCell ref="S56:S58"/>
    <mergeCell ref="Z56:Z58"/>
    <mergeCell ref="BL56:BL58"/>
    <mergeCell ref="BM56:BM58"/>
    <mergeCell ref="BQ56:BQ58"/>
    <mergeCell ref="A102:A103"/>
    <mergeCell ref="B102:B103"/>
    <mergeCell ref="G102:G103"/>
    <mergeCell ref="H102:H103"/>
    <mergeCell ref="I102:I103"/>
    <mergeCell ref="J102:J103"/>
    <mergeCell ref="K102:K103"/>
    <mergeCell ref="L102:L103"/>
    <mergeCell ref="M102:M103"/>
    <mergeCell ref="P99:P100"/>
    <mergeCell ref="Q99:Q100"/>
    <mergeCell ref="R99:R100"/>
    <mergeCell ref="S99:S100"/>
    <mergeCell ref="Y97:Y98"/>
    <mergeCell ref="Z97:Z98"/>
    <mergeCell ref="BL97:BL98"/>
    <mergeCell ref="BM97:BM98"/>
    <mergeCell ref="BQ97:BQ98"/>
    <mergeCell ref="T97:T98"/>
    <mergeCell ref="U97:U98"/>
    <mergeCell ref="V97:V98"/>
    <mergeCell ref="Y99:Y100"/>
    <mergeCell ref="Z99:Z100"/>
    <mergeCell ref="T99:T100"/>
    <mergeCell ref="U99:U100"/>
    <mergeCell ref="V99:V100"/>
    <mergeCell ref="W99:W100"/>
    <mergeCell ref="X99:X100"/>
    <mergeCell ref="G99:G100"/>
    <mergeCell ref="H99:H100"/>
    <mergeCell ref="I99:I100"/>
    <mergeCell ref="J99:J100"/>
    <mergeCell ref="K99:K100"/>
    <mergeCell ref="L99:L100"/>
    <mergeCell ref="M99:M100"/>
    <mergeCell ref="N99:N100"/>
    <mergeCell ref="O99:O100"/>
    <mergeCell ref="W97:W98"/>
    <mergeCell ref="X97:X98"/>
    <mergeCell ref="BS99:BS100"/>
    <mergeCell ref="BL99:BL100"/>
    <mergeCell ref="BM99:BM100"/>
    <mergeCell ref="BQ99:BQ100"/>
    <mergeCell ref="A97:A98"/>
    <mergeCell ref="B97:B98"/>
    <mergeCell ref="G97:G98"/>
    <mergeCell ref="H97:H98"/>
    <mergeCell ref="I97:I98"/>
    <mergeCell ref="J97:J98"/>
    <mergeCell ref="K97:K98"/>
    <mergeCell ref="L97:L98"/>
    <mergeCell ref="M97:M98"/>
    <mergeCell ref="N97:N98"/>
    <mergeCell ref="O97:O98"/>
    <mergeCell ref="P97:P98"/>
    <mergeCell ref="Q97:Q98"/>
    <mergeCell ref="R97:R98"/>
    <mergeCell ref="S97:S98"/>
    <mergeCell ref="BS97:BS98"/>
    <mergeCell ref="A99:A100"/>
    <mergeCell ref="B99:B100"/>
    <mergeCell ref="BS148:BS150"/>
    <mergeCell ref="A94:A96"/>
    <mergeCell ref="B94:B96"/>
    <mergeCell ref="G94:G96"/>
    <mergeCell ref="H94:H96"/>
    <mergeCell ref="I94:I96"/>
    <mergeCell ref="J94:J96"/>
    <mergeCell ref="K94:K96"/>
    <mergeCell ref="L94:L96"/>
    <mergeCell ref="M94:M96"/>
    <mergeCell ref="N94:N96"/>
    <mergeCell ref="O94:O96"/>
    <mergeCell ref="P94:P96"/>
    <mergeCell ref="Q94:Q96"/>
    <mergeCell ref="R94:R96"/>
    <mergeCell ref="S94:S96"/>
    <mergeCell ref="Y148:Y150"/>
    <mergeCell ref="E148:E150"/>
    <mergeCell ref="E94:E96"/>
    <mergeCell ref="U148:U150"/>
    <mergeCell ref="V148:V150"/>
    <mergeCell ref="W148:W150"/>
    <mergeCell ref="X148:X150"/>
    <mergeCell ref="Y94:Y96"/>
    <mergeCell ref="Z94:Z96"/>
    <mergeCell ref="T94:T96"/>
    <mergeCell ref="U94:U96"/>
    <mergeCell ref="V94:V96"/>
    <mergeCell ref="W94:W96"/>
    <mergeCell ref="X94:X96"/>
    <mergeCell ref="BS94:BS96"/>
    <mergeCell ref="BL94:BL96"/>
    <mergeCell ref="BM94:BM96"/>
    <mergeCell ref="BQ94:BQ96"/>
    <mergeCell ref="A148:A150"/>
    <mergeCell ref="B148:B150"/>
    <mergeCell ref="G148:G150"/>
    <mergeCell ref="H148:H150"/>
    <mergeCell ref="I148:I150"/>
    <mergeCell ref="J148:J150"/>
    <mergeCell ref="K148:K150"/>
    <mergeCell ref="L148:L150"/>
    <mergeCell ref="M148:M150"/>
    <mergeCell ref="N148:N150"/>
    <mergeCell ref="O148:O150"/>
    <mergeCell ref="P148:P150"/>
    <mergeCell ref="Q148:Q150"/>
    <mergeCell ref="R148:R150"/>
    <mergeCell ref="S148:S150"/>
    <mergeCell ref="Z148:Z150"/>
    <mergeCell ref="BL148:BL150"/>
    <mergeCell ref="BM148:BM150"/>
    <mergeCell ref="BQ148:BQ150"/>
    <mergeCell ref="T148:T150"/>
    <mergeCell ref="BS138:BS139"/>
    <mergeCell ref="A140:A141"/>
    <mergeCell ref="B140:B141"/>
    <mergeCell ref="G140:G141"/>
    <mergeCell ref="H140:H141"/>
    <mergeCell ref="I140:I141"/>
    <mergeCell ref="J140:J141"/>
    <mergeCell ref="K140:K141"/>
    <mergeCell ref="L140:L141"/>
    <mergeCell ref="M140:M141"/>
    <mergeCell ref="N140:N141"/>
    <mergeCell ref="O140:O141"/>
    <mergeCell ref="P140:P141"/>
    <mergeCell ref="Q140:Q141"/>
    <mergeCell ref="R140:R141"/>
    <mergeCell ref="S140:S141"/>
    <mergeCell ref="Y138:Y139"/>
    <mergeCell ref="E140:E141"/>
    <mergeCell ref="U138:U139"/>
    <mergeCell ref="V138:V139"/>
    <mergeCell ref="W138:W139"/>
    <mergeCell ref="X138:X139"/>
    <mergeCell ref="Y140:Y141"/>
    <mergeCell ref="Z140:Z141"/>
    <mergeCell ref="T140:T141"/>
    <mergeCell ref="U140:U141"/>
    <mergeCell ref="V140:V141"/>
    <mergeCell ref="W140:W141"/>
    <mergeCell ref="X140:X141"/>
    <mergeCell ref="BS140:BS141"/>
    <mergeCell ref="BL140:BL141"/>
    <mergeCell ref="BM140:BM141"/>
    <mergeCell ref="BQ140:BQ141"/>
    <mergeCell ref="A138:A139"/>
    <mergeCell ref="B138:B139"/>
    <mergeCell ref="G138:G139"/>
    <mergeCell ref="H138:H139"/>
    <mergeCell ref="I138:I139"/>
    <mergeCell ref="J138:J139"/>
    <mergeCell ref="K138:K139"/>
    <mergeCell ref="L138:L139"/>
    <mergeCell ref="M138:M139"/>
    <mergeCell ref="N138:N139"/>
    <mergeCell ref="O138:O139"/>
    <mergeCell ref="P138:P139"/>
    <mergeCell ref="Q138:Q139"/>
    <mergeCell ref="R138:R139"/>
    <mergeCell ref="S138:S139"/>
    <mergeCell ref="Z138:Z139"/>
    <mergeCell ref="BL138:BL139"/>
    <mergeCell ref="BM138:BM139"/>
    <mergeCell ref="BQ138:BQ139"/>
    <mergeCell ref="T138:T139"/>
    <mergeCell ref="BS151:BS153"/>
    <mergeCell ref="A154:A155"/>
    <mergeCell ref="B154:B155"/>
    <mergeCell ref="G154:G155"/>
    <mergeCell ref="H154:H155"/>
    <mergeCell ref="I154:I155"/>
    <mergeCell ref="J154:J155"/>
    <mergeCell ref="K154:K155"/>
    <mergeCell ref="L154:L155"/>
    <mergeCell ref="M154:M155"/>
    <mergeCell ref="N154:N155"/>
    <mergeCell ref="O154:O155"/>
    <mergeCell ref="P154:P155"/>
    <mergeCell ref="Q154:Q155"/>
    <mergeCell ref="R154:R155"/>
    <mergeCell ref="S154:S155"/>
    <mergeCell ref="Y151:Y153"/>
    <mergeCell ref="U151:U153"/>
    <mergeCell ref="V151:V153"/>
    <mergeCell ref="W151:W153"/>
    <mergeCell ref="X151:X153"/>
    <mergeCell ref="Y154:Y155"/>
    <mergeCell ref="Z154:Z155"/>
    <mergeCell ref="T154:T155"/>
    <mergeCell ref="U154:U155"/>
    <mergeCell ref="V154:V155"/>
    <mergeCell ref="W154:W155"/>
    <mergeCell ref="X154:X155"/>
    <mergeCell ref="BS154:BS155"/>
    <mergeCell ref="BL154:BL155"/>
    <mergeCell ref="BM154:BM155"/>
    <mergeCell ref="BQ154:BQ155"/>
    <mergeCell ref="A151:A153"/>
    <mergeCell ref="B151:B153"/>
    <mergeCell ref="G151:G153"/>
    <mergeCell ref="H151:H153"/>
    <mergeCell ref="I151:I153"/>
    <mergeCell ref="J151:J153"/>
    <mergeCell ref="K151:K153"/>
    <mergeCell ref="L151:L153"/>
    <mergeCell ref="M151:M153"/>
    <mergeCell ref="N151:N153"/>
    <mergeCell ref="O151:O153"/>
    <mergeCell ref="P151:P153"/>
    <mergeCell ref="Q151:Q153"/>
    <mergeCell ref="R151:R153"/>
    <mergeCell ref="S151:S153"/>
    <mergeCell ref="Z151:Z153"/>
    <mergeCell ref="BL151:BL153"/>
    <mergeCell ref="BM151:BM153"/>
    <mergeCell ref="BQ151:BQ153"/>
    <mergeCell ref="T151:T153"/>
    <mergeCell ref="S118:S121"/>
    <mergeCell ref="T118:T121"/>
    <mergeCell ref="U118:U121"/>
    <mergeCell ref="BN163:BN164"/>
    <mergeCell ref="BO163:BO164"/>
    <mergeCell ref="X163:X164"/>
    <mergeCell ref="Y163:Y164"/>
    <mergeCell ref="Z163:Z164"/>
    <mergeCell ref="BL163:BL164"/>
    <mergeCell ref="BM163:BM164"/>
    <mergeCell ref="S163:S164"/>
    <mergeCell ref="T163:T164"/>
    <mergeCell ref="U163:U164"/>
    <mergeCell ref="V163:V164"/>
    <mergeCell ref="W163:W164"/>
    <mergeCell ref="N118:N121"/>
    <mergeCell ref="O118:O121"/>
    <mergeCell ref="P118:P121"/>
    <mergeCell ref="Q118:Q121"/>
    <mergeCell ref="R118:R121"/>
    <mergeCell ref="BQ118:BQ121"/>
    <mergeCell ref="BS118:BS121"/>
    <mergeCell ref="A163:A164"/>
    <mergeCell ref="B163:B164"/>
    <mergeCell ref="G163:G164"/>
    <mergeCell ref="H163:H164"/>
    <mergeCell ref="I163:I164"/>
    <mergeCell ref="J163:J164"/>
    <mergeCell ref="K163:K164"/>
    <mergeCell ref="L163:L164"/>
    <mergeCell ref="M163:M164"/>
    <mergeCell ref="N163:N164"/>
    <mergeCell ref="O163:O164"/>
    <mergeCell ref="P163:P164"/>
    <mergeCell ref="Q163:Q164"/>
    <mergeCell ref="R163:R164"/>
    <mergeCell ref="X118:X121"/>
    <mergeCell ref="Y118:Y121"/>
    <mergeCell ref="Z118:Z121"/>
    <mergeCell ref="A118:A121"/>
    <mergeCell ref="B118:B121"/>
    <mergeCell ref="G118:G121"/>
    <mergeCell ref="H118:H121"/>
    <mergeCell ref="I118:I121"/>
    <mergeCell ref="J118:J121"/>
    <mergeCell ref="K118:K121"/>
    <mergeCell ref="L118:L121"/>
    <mergeCell ref="M118:M121"/>
    <mergeCell ref="BQ114:BQ115"/>
    <mergeCell ref="W114:W115"/>
    <mergeCell ref="BQ116:BQ117"/>
    <mergeCell ref="V118:V121"/>
    <mergeCell ref="W118:W121"/>
    <mergeCell ref="BS163:BS164"/>
    <mergeCell ref="BP163:BP164"/>
    <mergeCell ref="BQ163:BQ164"/>
    <mergeCell ref="BR163:BR164"/>
    <mergeCell ref="BL118:BL121"/>
    <mergeCell ref="BM118:BM121"/>
    <mergeCell ref="Q116:Q117"/>
    <mergeCell ref="R116:R117"/>
    <mergeCell ref="X114:X115"/>
    <mergeCell ref="Y114:Y115"/>
    <mergeCell ref="Z114:Z115"/>
    <mergeCell ref="BL114:BL115"/>
    <mergeCell ref="BM114:BM115"/>
    <mergeCell ref="S114:S115"/>
    <mergeCell ref="T114:T115"/>
    <mergeCell ref="U114:U115"/>
    <mergeCell ref="V114:V115"/>
    <mergeCell ref="X116:X117"/>
    <mergeCell ref="Y116:Y117"/>
    <mergeCell ref="Z116:Z117"/>
    <mergeCell ref="S116:S117"/>
    <mergeCell ref="T116:T117"/>
    <mergeCell ref="U116:U117"/>
    <mergeCell ref="V116:V117"/>
    <mergeCell ref="W116:W117"/>
    <mergeCell ref="H116:H117"/>
    <mergeCell ref="I116:I117"/>
    <mergeCell ref="J116:J117"/>
    <mergeCell ref="K116:K117"/>
    <mergeCell ref="L116:L117"/>
    <mergeCell ref="M116:M117"/>
    <mergeCell ref="N116:N117"/>
    <mergeCell ref="O116:O117"/>
    <mergeCell ref="P116:P117"/>
    <mergeCell ref="BQ144:BQ145"/>
    <mergeCell ref="W144:W145"/>
    <mergeCell ref="BQ146:BQ147"/>
    <mergeCell ref="BS116:BS117"/>
    <mergeCell ref="BL116:BL117"/>
    <mergeCell ref="BM116:BM117"/>
    <mergeCell ref="A114:A115"/>
    <mergeCell ref="B114:B115"/>
    <mergeCell ref="G114:G115"/>
    <mergeCell ref="H114:H115"/>
    <mergeCell ref="I114:I115"/>
    <mergeCell ref="J114:J115"/>
    <mergeCell ref="K114:K115"/>
    <mergeCell ref="L114:L115"/>
    <mergeCell ref="M114:M115"/>
    <mergeCell ref="N114:N115"/>
    <mergeCell ref="O114:O115"/>
    <mergeCell ref="P114:P115"/>
    <mergeCell ref="Q114:Q115"/>
    <mergeCell ref="R114:R115"/>
    <mergeCell ref="BS114:BS115"/>
    <mergeCell ref="A116:A117"/>
    <mergeCell ref="B116:B117"/>
    <mergeCell ref="G116:G117"/>
    <mergeCell ref="Q146:Q147"/>
    <mergeCell ref="R146:R147"/>
    <mergeCell ref="X144:X145"/>
    <mergeCell ref="Y144:Y145"/>
    <mergeCell ref="Z144:Z145"/>
    <mergeCell ref="BL144:BL145"/>
    <mergeCell ref="BM144:BM145"/>
    <mergeCell ref="S144:S145"/>
    <mergeCell ref="T144:T145"/>
    <mergeCell ref="U144:U145"/>
    <mergeCell ref="V144:V145"/>
    <mergeCell ref="X146:X147"/>
    <mergeCell ref="Y146:Y147"/>
    <mergeCell ref="Z146:Z147"/>
    <mergeCell ref="S146:S147"/>
    <mergeCell ref="T146:T147"/>
    <mergeCell ref="U146:U147"/>
    <mergeCell ref="V146:V147"/>
    <mergeCell ref="W146:W147"/>
    <mergeCell ref="H146:H147"/>
    <mergeCell ref="I146:I147"/>
    <mergeCell ref="J146:J147"/>
    <mergeCell ref="K146:K147"/>
    <mergeCell ref="L146:L147"/>
    <mergeCell ref="M146:M147"/>
    <mergeCell ref="N146:N147"/>
    <mergeCell ref="O146:O147"/>
    <mergeCell ref="P146:P147"/>
    <mergeCell ref="BQ128:BQ130"/>
    <mergeCell ref="W128:W130"/>
    <mergeCell ref="BQ142:BQ143"/>
    <mergeCell ref="BS146:BS147"/>
    <mergeCell ref="BL146:BL147"/>
    <mergeCell ref="BM146:BM147"/>
    <mergeCell ref="A144:A145"/>
    <mergeCell ref="B144:B145"/>
    <mergeCell ref="G144:G145"/>
    <mergeCell ref="H144:H145"/>
    <mergeCell ref="I144:I145"/>
    <mergeCell ref="J144:J145"/>
    <mergeCell ref="K144:K145"/>
    <mergeCell ref="L144:L145"/>
    <mergeCell ref="M144:M145"/>
    <mergeCell ref="N144:N145"/>
    <mergeCell ref="O144:O145"/>
    <mergeCell ref="P144:P145"/>
    <mergeCell ref="Q144:Q145"/>
    <mergeCell ref="R144:R145"/>
    <mergeCell ref="BS144:BS145"/>
    <mergeCell ref="A146:A147"/>
    <mergeCell ref="B146:B147"/>
    <mergeCell ref="G146:G147"/>
    <mergeCell ref="Q142:Q143"/>
    <mergeCell ref="R142:R143"/>
    <mergeCell ref="X128:X130"/>
    <mergeCell ref="Y128:Y130"/>
    <mergeCell ref="Z128:Z130"/>
    <mergeCell ref="BL128:BL130"/>
    <mergeCell ref="BM128:BM130"/>
    <mergeCell ref="S128:S130"/>
    <mergeCell ref="T128:T130"/>
    <mergeCell ref="U128:U130"/>
    <mergeCell ref="V128:V130"/>
    <mergeCell ref="X142:X143"/>
    <mergeCell ref="Y142:Y143"/>
    <mergeCell ref="Z142:Z143"/>
    <mergeCell ref="S142:S143"/>
    <mergeCell ref="T142:T143"/>
    <mergeCell ref="U142:U143"/>
    <mergeCell ref="V142:V143"/>
    <mergeCell ref="W142:W143"/>
    <mergeCell ref="H142:H143"/>
    <mergeCell ref="I142:I143"/>
    <mergeCell ref="J142:J143"/>
    <mergeCell ref="K142:K143"/>
    <mergeCell ref="L142:L143"/>
    <mergeCell ref="M142:M143"/>
    <mergeCell ref="N142:N143"/>
    <mergeCell ref="O142:O143"/>
    <mergeCell ref="P142:P143"/>
    <mergeCell ref="BQ90:BQ92"/>
    <mergeCell ref="W90:W92"/>
    <mergeCell ref="BQ125:BQ126"/>
    <mergeCell ref="BS142:BS143"/>
    <mergeCell ref="BL142:BL143"/>
    <mergeCell ref="BM142:BM143"/>
    <mergeCell ref="A128:A130"/>
    <mergeCell ref="B128:B130"/>
    <mergeCell ref="G128:G130"/>
    <mergeCell ref="H128:H130"/>
    <mergeCell ref="I128:I130"/>
    <mergeCell ref="J128:J130"/>
    <mergeCell ref="K128:K130"/>
    <mergeCell ref="L128:L130"/>
    <mergeCell ref="M128:M130"/>
    <mergeCell ref="N128:N130"/>
    <mergeCell ref="O128:O130"/>
    <mergeCell ref="P128:P130"/>
    <mergeCell ref="Q128:Q130"/>
    <mergeCell ref="R128:R130"/>
    <mergeCell ref="BS128:BS130"/>
    <mergeCell ref="A142:A143"/>
    <mergeCell ref="B142:B143"/>
    <mergeCell ref="G142:G143"/>
    <mergeCell ref="Q125:Q126"/>
    <mergeCell ref="R125:R126"/>
    <mergeCell ref="X90:X92"/>
    <mergeCell ref="Y90:Y92"/>
    <mergeCell ref="Z90:Z92"/>
    <mergeCell ref="BL90:BL92"/>
    <mergeCell ref="BM90:BM92"/>
    <mergeCell ref="S90:S92"/>
    <mergeCell ref="T90:T92"/>
    <mergeCell ref="U90:U92"/>
    <mergeCell ref="V90:V92"/>
    <mergeCell ref="X125:X126"/>
    <mergeCell ref="Y125:Y126"/>
    <mergeCell ref="Z125:Z126"/>
    <mergeCell ref="S125:S126"/>
    <mergeCell ref="T125:T126"/>
    <mergeCell ref="U125:U126"/>
    <mergeCell ref="V125:V126"/>
    <mergeCell ref="W125:W126"/>
    <mergeCell ref="H125:H126"/>
    <mergeCell ref="I125:I126"/>
    <mergeCell ref="J125:J126"/>
    <mergeCell ref="K125:K126"/>
    <mergeCell ref="L125:L126"/>
    <mergeCell ref="M125:M126"/>
    <mergeCell ref="N125:N126"/>
    <mergeCell ref="O125:O126"/>
    <mergeCell ref="P125:P126"/>
    <mergeCell ref="BQ85:BQ86"/>
    <mergeCell ref="W85:W86"/>
    <mergeCell ref="BQ87:BQ89"/>
    <mergeCell ref="BS125:BS126"/>
    <mergeCell ref="BL125:BL126"/>
    <mergeCell ref="BM125:BM126"/>
    <mergeCell ref="A90:A92"/>
    <mergeCell ref="B90:B92"/>
    <mergeCell ref="G90:G92"/>
    <mergeCell ref="H90:H92"/>
    <mergeCell ref="I90:I92"/>
    <mergeCell ref="J90:J92"/>
    <mergeCell ref="K90:K92"/>
    <mergeCell ref="L90:L92"/>
    <mergeCell ref="M90:M92"/>
    <mergeCell ref="N90:N92"/>
    <mergeCell ref="O90:O92"/>
    <mergeCell ref="P90:P92"/>
    <mergeCell ref="Q90:Q92"/>
    <mergeCell ref="R90:R92"/>
    <mergeCell ref="BS90:BS92"/>
    <mergeCell ref="A125:A126"/>
    <mergeCell ref="B125:B126"/>
    <mergeCell ref="G125:G126"/>
    <mergeCell ref="Q87:Q89"/>
    <mergeCell ref="R87:R89"/>
    <mergeCell ref="X85:X86"/>
    <mergeCell ref="Y85:Y86"/>
    <mergeCell ref="Z85:Z86"/>
    <mergeCell ref="BL85:BL86"/>
    <mergeCell ref="BM85:BM86"/>
    <mergeCell ref="S85:S86"/>
    <mergeCell ref="T85:T86"/>
    <mergeCell ref="U85:U86"/>
    <mergeCell ref="V85:V86"/>
    <mergeCell ref="X87:X89"/>
    <mergeCell ref="Y87:Y89"/>
    <mergeCell ref="Z87:Z89"/>
    <mergeCell ref="S87:S89"/>
    <mergeCell ref="T87:T89"/>
    <mergeCell ref="U87:U89"/>
    <mergeCell ref="V87:V89"/>
    <mergeCell ref="W87:W89"/>
    <mergeCell ref="H87:H89"/>
    <mergeCell ref="I87:I89"/>
    <mergeCell ref="J87:J89"/>
    <mergeCell ref="K87:K89"/>
    <mergeCell ref="L87:L89"/>
    <mergeCell ref="M87:M89"/>
    <mergeCell ref="N87:N89"/>
    <mergeCell ref="O87:O89"/>
    <mergeCell ref="P87:P89"/>
    <mergeCell ref="BQ81:BQ82"/>
    <mergeCell ref="W81:W82"/>
    <mergeCell ref="BQ83:BQ84"/>
    <mergeCell ref="BS87:BS89"/>
    <mergeCell ref="BL87:BL89"/>
    <mergeCell ref="BM87:BM89"/>
    <mergeCell ref="A85:A86"/>
    <mergeCell ref="B85:B86"/>
    <mergeCell ref="G85:G86"/>
    <mergeCell ref="H85:H86"/>
    <mergeCell ref="I85:I86"/>
    <mergeCell ref="J85:J86"/>
    <mergeCell ref="K85:K86"/>
    <mergeCell ref="L85:L86"/>
    <mergeCell ref="M85:M86"/>
    <mergeCell ref="N85:N86"/>
    <mergeCell ref="O85:O86"/>
    <mergeCell ref="P85:P86"/>
    <mergeCell ref="Q85:Q86"/>
    <mergeCell ref="R85:R86"/>
    <mergeCell ref="BS85:BS86"/>
    <mergeCell ref="A87:A89"/>
    <mergeCell ref="B87:B89"/>
    <mergeCell ref="G87:G89"/>
    <mergeCell ref="Q83:Q84"/>
    <mergeCell ref="R83:R84"/>
    <mergeCell ref="X81:X82"/>
    <mergeCell ref="Y81:Y82"/>
    <mergeCell ref="Z81:Z82"/>
    <mergeCell ref="BL81:BL82"/>
    <mergeCell ref="BM81:BM82"/>
    <mergeCell ref="S81:S82"/>
    <mergeCell ref="T81:T82"/>
    <mergeCell ref="U81:U82"/>
    <mergeCell ref="V81:V82"/>
    <mergeCell ref="X83:X84"/>
    <mergeCell ref="Y83:Y84"/>
    <mergeCell ref="Z83:Z84"/>
    <mergeCell ref="S83:S84"/>
    <mergeCell ref="T83:T84"/>
    <mergeCell ref="U83:U84"/>
    <mergeCell ref="V83:V84"/>
    <mergeCell ref="W83:W84"/>
    <mergeCell ref="H83:H84"/>
    <mergeCell ref="I83:I84"/>
    <mergeCell ref="J83:J84"/>
    <mergeCell ref="K83:K84"/>
    <mergeCell ref="L83:L84"/>
    <mergeCell ref="M83:M84"/>
    <mergeCell ref="N83:N84"/>
    <mergeCell ref="O83:O84"/>
    <mergeCell ref="P83:P84"/>
    <mergeCell ref="BQ157:BQ158"/>
    <mergeCell ref="W157:W158"/>
    <mergeCell ref="BQ159:BQ160"/>
    <mergeCell ref="BS83:BS84"/>
    <mergeCell ref="BL83:BL84"/>
    <mergeCell ref="BM83:BM84"/>
    <mergeCell ref="A81:A82"/>
    <mergeCell ref="B81:B82"/>
    <mergeCell ref="G81:G82"/>
    <mergeCell ref="H81:H82"/>
    <mergeCell ref="I81:I82"/>
    <mergeCell ref="J81:J82"/>
    <mergeCell ref="K81:K82"/>
    <mergeCell ref="L81:L82"/>
    <mergeCell ref="M81:M82"/>
    <mergeCell ref="N81:N82"/>
    <mergeCell ref="O81:O82"/>
    <mergeCell ref="P81:P82"/>
    <mergeCell ref="Q81:Q82"/>
    <mergeCell ref="R81:R82"/>
    <mergeCell ref="BS81:BS82"/>
    <mergeCell ref="A83:A84"/>
    <mergeCell ref="B83:B84"/>
    <mergeCell ref="G83:G84"/>
    <mergeCell ref="Q159:Q160"/>
    <mergeCell ref="R159:R160"/>
    <mergeCell ref="X157:X158"/>
    <mergeCell ref="Y157:Y158"/>
    <mergeCell ref="Z157:Z158"/>
    <mergeCell ref="BL157:BL158"/>
    <mergeCell ref="BM157:BM158"/>
    <mergeCell ref="S157:S158"/>
    <mergeCell ref="T157:T158"/>
    <mergeCell ref="U157:U158"/>
    <mergeCell ref="V157:V158"/>
    <mergeCell ref="X159:X160"/>
    <mergeCell ref="Y159:Y160"/>
    <mergeCell ref="Z159:Z160"/>
    <mergeCell ref="S159:S160"/>
    <mergeCell ref="T159:T160"/>
    <mergeCell ref="U159:U160"/>
    <mergeCell ref="V159:V160"/>
    <mergeCell ref="W159:W160"/>
    <mergeCell ref="H159:H160"/>
    <mergeCell ref="I159:I160"/>
    <mergeCell ref="J159:J160"/>
    <mergeCell ref="K159:K160"/>
    <mergeCell ref="L159:L160"/>
    <mergeCell ref="M159:M160"/>
    <mergeCell ref="N159:N160"/>
    <mergeCell ref="O159:O160"/>
    <mergeCell ref="P159:P160"/>
    <mergeCell ref="BQ131:BQ133"/>
    <mergeCell ref="W131:W133"/>
    <mergeCell ref="BQ134:BQ137"/>
    <mergeCell ref="BS159:BS160"/>
    <mergeCell ref="BL159:BL160"/>
    <mergeCell ref="BM159:BM160"/>
    <mergeCell ref="A157:A158"/>
    <mergeCell ref="B157:B158"/>
    <mergeCell ref="G157:G158"/>
    <mergeCell ref="H157:H158"/>
    <mergeCell ref="I157:I158"/>
    <mergeCell ref="J157:J158"/>
    <mergeCell ref="K157:K158"/>
    <mergeCell ref="L157:L158"/>
    <mergeCell ref="M157:M158"/>
    <mergeCell ref="N157:N158"/>
    <mergeCell ref="O157:O158"/>
    <mergeCell ref="P157:P158"/>
    <mergeCell ref="Q157:Q158"/>
    <mergeCell ref="R157:R158"/>
    <mergeCell ref="BS157:BS158"/>
    <mergeCell ref="A159:A160"/>
    <mergeCell ref="B159:B160"/>
    <mergeCell ref="G159:G160"/>
    <mergeCell ref="Q134:Q137"/>
    <mergeCell ref="R134:R137"/>
    <mergeCell ref="X131:X133"/>
    <mergeCell ref="Y131:Y133"/>
    <mergeCell ref="Z131:Z133"/>
    <mergeCell ref="BL131:BL133"/>
    <mergeCell ref="BM131:BM133"/>
    <mergeCell ref="S131:S133"/>
    <mergeCell ref="T131:T133"/>
    <mergeCell ref="U131:U133"/>
    <mergeCell ref="V131:V133"/>
    <mergeCell ref="X134:X137"/>
    <mergeCell ref="Y134:Y137"/>
    <mergeCell ref="Z134:Z137"/>
    <mergeCell ref="S134:S137"/>
    <mergeCell ref="T134:T137"/>
    <mergeCell ref="U134:U137"/>
    <mergeCell ref="V134:V137"/>
    <mergeCell ref="W134:W137"/>
    <mergeCell ref="H134:H137"/>
    <mergeCell ref="I134:I137"/>
    <mergeCell ref="J134:J137"/>
    <mergeCell ref="K134:K137"/>
    <mergeCell ref="L134:L137"/>
    <mergeCell ref="M134:M137"/>
    <mergeCell ref="N134:N137"/>
    <mergeCell ref="O134:O137"/>
    <mergeCell ref="P134:P137"/>
    <mergeCell ref="BQ76:BQ77"/>
    <mergeCell ref="W76:W77"/>
    <mergeCell ref="BQ78:BQ79"/>
    <mergeCell ref="BS134:BS137"/>
    <mergeCell ref="BL134:BL137"/>
    <mergeCell ref="BM134:BM137"/>
    <mergeCell ref="A131:A133"/>
    <mergeCell ref="B131:B133"/>
    <mergeCell ref="G131:G133"/>
    <mergeCell ref="H131:H133"/>
    <mergeCell ref="I131:I133"/>
    <mergeCell ref="J131:J133"/>
    <mergeCell ref="K131:K133"/>
    <mergeCell ref="L131:L133"/>
    <mergeCell ref="M131:M133"/>
    <mergeCell ref="N131:N133"/>
    <mergeCell ref="O131:O133"/>
    <mergeCell ref="P131:P133"/>
    <mergeCell ref="Q131:Q133"/>
    <mergeCell ref="R131:R133"/>
    <mergeCell ref="BS131:BS133"/>
    <mergeCell ref="A134:A137"/>
    <mergeCell ref="B134:B137"/>
    <mergeCell ref="G134:G137"/>
    <mergeCell ref="Q78:Q79"/>
    <mergeCell ref="R78:R79"/>
    <mergeCell ref="X76:X77"/>
    <mergeCell ref="Y76:Y77"/>
    <mergeCell ref="Z76:Z77"/>
    <mergeCell ref="BL76:BL77"/>
    <mergeCell ref="BM76:BM77"/>
    <mergeCell ref="S76:S77"/>
    <mergeCell ref="T76:T77"/>
    <mergeCell ref="U76:U77"/>
    <mergeCell ref="V76:V77"/>
    <mergeCell ref="X78:X79"/>
    <mergeCell ref="Y78:Y79"/>
    <mergeCell ref="Z78:Z79"/>
    <mergeCell ref="S78:S79"/>
    <mergeCell ref="T78:T79"/>
    <mergeCell ref="U78:U79"/>
    <mergeCell ref="V78:V79"/>
    <mergeCell ref="W78:W79"/>
    <mergeCell ref="H78:H79"/>
    <mergeCell ref="I78:I79"/>
    <mergeCell ref="J78:J79"/>
    <mergeCell ref="K78:K79"/>
    <mergeCell ref="L78:L79"/>
    <mergeCell ref="M78:M79"/>
    <mergeCell ref="N78:N79"/>
    <mergeCell ref="O78:O79"/>
    <mergeCell ref="P78:P79"/>
    <mergeCell ref="BQ167:BQ168"/>
    <mergeCell ref="W167:W168"/>
    <mergeCell ref="BQ169:BQ171"/>
    <mergeCell ref="BS78:BS79"/>
    <mergeCell ref="BL78:BL79"/>
    <mergeCell ref="BM78:BM79"/>
    <mergeCell ref="A76:A77"/>
    <mergeCell ref="B76:B77"/>
    <mergeCell ref="G76:G77"/>
    <mergeCell ref="H76:H77"/>
    <mergeCell ref="I76:I77"/>
    <mergeCell ref="J76:J77"/>
    <mergeCell ref="K76:K77"/>
    <mergeCell ref="L76:L77"/>
    <mergeCell ref="M76:M77"/>
    <mergeCell ref="N76:N77"/>
    <mergeCell ref="O76:O77"/>
    <mergeCell ref="P76:P77"/>
    <mergeCell ref="Q76:Q77"/>
    <mergeCell ref="R76:R77"/>
    <mergeCell ref="BS76:BS77"/>
    <mergeCell ref="A78:A79"/>
    <mergeCell ref="B78:B79"/>
    <mergeCell ref="G78:G79"/>
    <mergeCell ref="BL167:BL168"/>
    <mergeCell ref="BM167:BM168"/>
    <mergeCell ref="S167:S168"/>
    <mergeCell ref="T167:T168"/>
    <mergeCell ref="U167:U168"/>
    <mergeCell ref="V167:V168"/>
    <mergeCell ref="X169:X171"/>
    <mergeCell ref="Y169:Y171"/>
    <mergeCell ref="Z169:Z171"/>
    <mergeCell ref="S169:S171"/>
    <mergeCell ref="T169:T171"/>
    <mergeCell ref="U169:U171"/>
    <mergeCell ref="V169:V171"/>
    <mergeCell ref="W169:W171"/>
    <mergeCell ref="A169:A171"/>
    <mergeCell ref="B169:B171"/>
    <mergeCell ref="G169:G171"/>
    <mergeCell ref="H169:H171"/>
    <mergeCell ref="I169:I171"/>
    <mergeCell ref="J169:J171"/>
    <mergeCell ref="K169:K171"/>
    <mergeCell ref="L169:L171"/>
    <mergeCell ref="M169:M171"/>
    <mergeCell ref="A167:A168"/>
    <mergeCell ref="B167:B168"/>
    <mergeCell ref="G167:G168"/>
    <mergeCell ref="H167:H168"/>
    <mergeCell ref="I167:I168"/>
    <mergeCell ref="J167:J168"/>
    <mergeCell ref="K167:K168"/>
    <mergeCell ref="L167:L168"/>
    <mergeCell ref="M167:M168"/>
    <mergeCell ref="B2:D5"/>
    <mergeCell ref="G2:Z5"/>
    <mergeCell ref="D47:H47"/>
    <mergeCell ref="D54:M54"/>
    <mergeCell ref="N54:Z54"/>
    <mergeCell ref="BS169:BS171"/>
    <mergeCell ref="BL169:BL171"/>
    <mergeCell ref="BM169:BM171"/>
    <mergeCell ref="AA54:BM54"/>
    <mergeCell ref="BL74:BL75"/>
    <mergeCell ref="N167:N168"/>
    <mergeCell ref="O167:O168"/>
    <mergeCell ref="P167:P168"/>
    <mergeCell ref="Q167:Q168"/>
    <mergeCell ref="R167:R168"/>
    <mergeCell ref="BS167:BS168"/>
    <mergeCell ref="N169:N171"/>
    <mergeCell ref="O169:O171"/>
    <mergeCell ref="P169:P171"/>
    <mergeCell ref="Q169:Q171"/>
    <mergeCell ref="R169:R171"/>
    <mergeCell ref="X167:X168"/>
    <mergeCell ref="Y167:Y168"/>
    <mergeCell ref="Z167:Z168"/>
  </mergeCells>
  <conditionalFormatting sqref="N6:N10">
    <cfRule type="colorScale" priority="866">
      <colorScale>
        <cfvo type="min"/>
        <cfvo type="percentile" val="50"/>
        <cfvo type="max"/>
        <color rgb="FFF8696B"/>
        <color rgb="FFFFEB84"/>
        <color rgb="FF63BE7B"/>
      </colorScale>
    </cfRule>
  </conditionalFormatting>
  <conditionalFormatting sqref="T6:T10">
    <cfRule type="colorScale" priority="865">
      <colorScale>
        <cfvo type="min"/>
        <cfvo type="percentile" val="50"/>
        <cfvo type="max"/>
        <color rgb="FFF8696B"/>
        <color rgb="FFFFEB84"/>
        <color rgb="FF63BE7B"/>
      </colorScale>
    </cfRule>
  </conditionalFormatting>
  <conditionalFormatting sqref="W72:Z166 Q72:S166">
    <cfRule type="containsText" dxfId="671" priority="861" operator="containsText" text="RIESGO BAJO">
      <formula>NOT(ISERROR(SEARCH("RIESGO BAJO",Q72)))</formula>
    </cfRule>
    <cfRule type="containsText" dxfId="670" priority="862" operator="containsText" text="RIESGO MODERADO">
      <formula>NOT(ISERROR(SEARCH("RIESGO MODERADO",Q72)))</formula>
    </cfRule>
    <cfRule type="containsText" dxfId="669" priority="863" operator="containsText" text="RIESGO ALTO">
      <formula>NOT(ISERROR(SEARCH("RIESGO ALTO",Q72)))</formula>
    </cfRule>
    <cfRule type="containsText" dxfId="668" priority="864" operator="containsText" text="RIESGO EXTREMO">
      <formula>NOT(ISERROR(SEARCH("RIESGO EXTREMO",Q72)))</formula>
    </cfRule>
  </conditionalFormatting>
  <conditionalFormatting sqref="Y167 Y169 Y172:Y173">
    <cfRule type="containsText" dxfId="667" priority="833" operator="containsText" text="RIESGO BAJO">
      <formula>NOT(ISERROR(SEARCH("RIESGO BAJO",Y167)))</formula>
    </cfRule>
    <cfRule type="containsText" dxfId="666" priority="834" operator="containsText" text="RIESGO MODERADO">
      <formula>NOT(ISERROR(SEARCH("RIESGO MODERADO",Y167)))</formula>
    </cfRule>
    <cfRule type="containsText" dxfId="665" priority="835" operator="containsText" text="RIESGO ALTO">
      <formula>NOT(ISERROR(SEARCH("RIESGO ALTO",Y167)))</formula>
    </cfRule>
    <cfRule type="containsText" dxfId="664" priority="836" operator="containsText" text="RIESGO EXTREMO">
      <formula>NOT(ISERROR(SEARCH("RIESGO EXTREMO",Y167)))</formula>
    </cfRule>
  </conditionalFormatting>
  <conditionalFormatting sqref="Z167 Z169 Z172:Z173">
    <cfRule type="containsText" dxfId="663" priority="829" operator="containsText" text="RIESGO BAJO">
      <formula>NOT(ISERROR(SEARCH("RIESGO BAJO",Z167)))</formula>
    </cfRule>
    <cfRule type="containsText" dxfId="662" priority="830" operator="containsText" text="RIESGO MODERADO">
      <formula>NOT(ISERROR(SEARCH("RIESGO MODERADO",Z167)))</formula>
    </cfRule>
    <cfRule type="containsText" dxfId="661" priority="831" operator="containsText" text="RIESGO ALTO">
      <formula>NOT(ISERROR(SEARCH("RIESGO ALTO",Z167)))</formula>
    </cfRule>
    <cfRule type="containsText" dxfId="660" priority="832" operator="containsText" text="RIESGO EXTREMO">
      <formula>NOT(ISERROR(SEARCH("RIESGO EXTREMO",Z167)))</formula>
    </cfRule>
  </conditionalFormatting>
  <conditionalFormatting sqref="R167 R169 R172:R173">
    <cfRule type="containsText" dxfId="659" priority="825" operator="containsText" text="RIESGO BAJO">
      <formula>NOT(ISERROR(SEARCH("RIESGO BAJO",R167)))</formula>
    </cfRule>
    <cfRule type="containsText" dxfId="658" priority="826" operator="containsText" text="RIESGO MODERADO">
      <formula>NOT(ISERROR(SEARCH("RIESGO MODERADO",R167)))</formula>
    </cfRule>
    <cfRule type="containsText" dxfId="657" priority="827" operator="containsText" text="RIESGO ALTO">
      <formula>NOT(ISERROR(SEARCH("RIESGO ALTO",R167)))</formula>
    </cfRule>
    <cfRule type="containsText" dxfId="656" priority="828" operator="containsText" text="RIESGO EXTREMO">
      <formula>NOT(ISERROR(SEARCH("RIESGO EXTREMO",R167)))</formula>
    </cfRule>
  </conditionalFormatting>
  <conditionalFormatting sqref="Q167 Q172:Q173">
    <cfRule type="containsText" dxfId="655" priority="817" operator="containsText" text="RIESGO BAJO">
      <formula>NOT(ISERROR(SEARCH("RIESGO BAJO",Q167)))</formula>
    </cfRule>
    <cfRule type="containsText" dxfId="654" priority="818" operator="containsText" text="RIESGO MODERADO">
      <formula>NOT(ISERROR(SEARCH("RIESGO MODERADO",Q167)))</formula>
    </cfRule>
    <cfRule type="containsText" dxfId="653" priority="819" operator="containsText" text="RIESGO ALTO">
      <formula>NOT(ISERROR(SEARCH("RIESGO ALTO",Q167)))</formula>
    </cfRule>
    <cfRule type="containsText" dxfId="652" priority="820" operator="containsText" text="RIESGO EXTREMO">
      <formula>NOT(ISERROR(SEARCH("RIESGO EXTREMO",Q167)))</formula>
    </cfRule>
  </conditionalFormatting>
  <conditionalFormatting sqref="S167 S169 S172:S173">
    <cfRule type="containsText" dxfId="651" priority="821" operator="containsText" text="RIESGO BAJO">
      <formula>NOT(ISERROR(SEARCH("RIESGO BAJO",S167)))</formula>
    </cfRule>
    <cfRule type="containsText" dxfId="650" priority="822" operator="containsText" text="RIESGO MODERADO">
      <formula>NOT(ISERROR(SEARCH("RIESGO MODERADO",S167)))</formula>
    </cfRule>
    <cfRule type="containsText" dxfId="649" priority="823" operator="containsText" text="RIESGO ALTO">
      <formula>NOT(ISERROR(SEARCH("RIESGO ALTO",S167)))</formula>
    </cfRule>
    <cfRule type="containsText" dxfId="648" priority="824" operator="containsText" text="RIESGO EXTREMO">
      <formula>NOT(ISERROR(SEARCH("RIESGO EXTREMO",S167)))</formula>
    </cfRule>
  </conditionalFormatting>
  <conditionalFormatting sqref="Q169">
    <cfRule type="containsText" dxfId="647" priority="813" operator="containsText" text="RIESGO BAJO">
      <formula>NOT(ISERROR(SEARCH("RIESGO BAJO",Q169)))</formula>
    </cfRule>
    <cfRule type="containsText" dxfId="646" priority="814" operator="containsText" text="RIESGO MODERADO">
      <formula>NOT(ISERROR(SEARCH("RIESGO MODERADO",Q169)))</formula>
    </cfRule>
    <cfRule type="containsText" dxfId="645" priority="815" operator="containsText" text="RIESGO ALTO">
      <formula>NOT(ISERROR(SEARCH("RIESGO ALTO",Q169)))</formula>
    </cfRule>
    <cfRule type="containsText" dxfId="644" priority="816" operator="containsText" text="RIESGO EXTREMO">
      <formula>NOT(ISERROR(SEARCH("RIESGO EXTREMO",Q169)))</formula>
    </cfRule>
  </conditionalFormatting>
  <conditionalFormatting sqref="X167 X169 X172:X173">
    <cfRule type="containsText" dxfId="643" priority="809" operator="containsText" text="RIESGO BAJO">
      <formula>NOT(ISERROR(SEARCH("RIESGO BAJO",X167)))</formula>
    </cfRule>
    <cfRule type="containsText" dxfId="642" priority="810" operator="containsText" text="RIESGO MODERADO">
      <formula>NOT(ISERROR(SEARCH("RIESGO MODERADO",X167)))</formula>
    </cfRule>
    <cfRule type="containsText" dxfId="641" priority="811" operator="containsText" text="RIESGO ALTO">
      <formula>NOT(ISERROR(SEARCH("RIESGO ALTO",X167)))</formula>
    </cfRule>
    <cfRule type="containsText" dxfId="640" priority="812" operator="containsText" text="RIESGO EXTREMO">
      <formula>NOT(ISERROR(SEARCH("RIESGO EXTREMO",X167)))</formula>
    </cfRule>
  </conditionalFormatting>
  <conditionalFormatting sqref="W167 W172:W173">
    <cfRule type="containsText" dxfId="639" priority="805" operator="containsText" text="RIESGO BAJO">
      <formula>NOT(ISERROR(SEARCH("RIESGO BAJO",W167)))</formula>
    </cfRule>
    <cfRule type="containsText" dxfId="638" priority="806" operator="containsText" text="RIESGO MODERADO">
      <formula>NOT(ISERROR(SEARCH("RIESGO MODERADO",W167)))</formula>
    </cfRule>
    <cfRule type="containsText" dxfId="637" priority="807" operator="containsText" text="RIESGO ALTO">
      <formula>NOT(ISERROR(SEARCH("RIESGO ALTO",W167)))</formula>
    </cfRule>
    <cfRule type="containsText" dxfId="636" priority="808" operator="containsText" text="RIESGO EXTREMO">
      <formula>NOT(ISERROR(SEARCH("RIESGO EXTREMO",W167)))</formula>
    </cfRule>
  </conditionalFormatting>
  <conditionalFormatting sqref="W169">
    <cfRule type="containsText" dxfId="635" priority="801" operator="containsText" text="RIESGO BAJO">
      <formula>NOT(ISERROR(SEARCH("RIESGO BAJO",W169)))</formula>
    </cfRule>
    <cfRule type="containsText" dxfId="634" priority="802" operator="containsText" text="RIESGO MODERADO">
      <formula>NOT(ISERROR(SEARCH("RIESGO MODERADO",W169)))</formula>
    </cfRule>
    <cfRule type="containsText" dxfId="633" priority="803" operator="containsText" text="RIESGO ALTO">
      <formula>NOT(ISERROR(SEARCH("RIESGO ALTO",W169)))</formula>
    </cfRule>
    <cfRule type="containsText" dxfId="632" priority="804" operator="containsText" text="RIESGO EXTREMO">
      <formula>NOT(ISERROR(SEARCH("RIESGO EXTREMO",W169)))</formula>
    </cfRule>
  </conditionalFormatting>
  <conditionalFormatting sqref="Q76:S76 W76:Z76">
    <cfRule type="containsText" dxfId="631" priority="797" operator="containsText" text="RIESGO BAJO">
      <formula>NOT(ISERROR(SEARCH("RIESGO BAJO",Q76)))</formula>
    </cfRule>
    <cfRule type="containsText" dxfId="630" priority="798" operator="containsText" text="RIESGO MODERADO">
      <formula>NOT(ISERROR(SEARCH("RIESGO MODERADO",Q76)))</formula>
    </cfRule>
    <cfRule type="containsText" dxfId="629" priority="799" operator="containsText" text="RIESGO ALTO">
      <formula>NOT(ISERROR(SEARCH("RIESGO ALTO",Q76)))</formula>
    </cfRule>
    <cfRule type="containsText" dxfId="628" priority="800" operator="containsText" text="RIESGO EXTREMO">
      <formula>NOT(ISERROR(SEARCH("RIESGO EXTREMO",Q76)))</formula>
    </cfRule>
  </conditionalFormatting>
  <conditionalFormatting sqref="Z78">
    <cfRule type="containsText" dxfId="627" priority="793" operator="containsText" text="RIESGO BAJO">
      <formula>NOT(ISERROR(SEARCH("RIESGO BAJO",Z78)))</formula>
    </cfRule>
    <cfRule type="containsText" dxfId="626" priority="794" operator="containsText" text="RIESGO MODERADO">
      <formula>NOT(ISERROR(SEARCH("RIESGO MODERADO",Z78)))</formula>
    </cfRule>
    <cfRule type="containsText" dxfId="625" priority="795" operator="containsText" text="RIESGO ALTO">
      <formula>NOT(ISERROR(SEARCH("RIESGO ALTO",Z78)))</formula>
    </cfRule>
    <cfRule type="containsText" dxfId="624" priority="796" operator="containsText" text="RIESGO EXTREMO">
      <formula>NOT(ISERROR(SEARCH("RIESGO EXTREMO",Z78)))</formula>
    </cfRule>
  </conditionalFormatting>
  <conditionalFormatting sqref="R78">
    <cfRule type="containsText" dxfId="623" priority="789" operator="containsText" text="RIESGO BAJO">
      <formula>NOT(ISERROR(SEARCH("RIESGO BAJO",R78)))</formula>
    </cfRule>
    <cfRule type="containsText" dxfId="622" priority="790" operator="containsText" text="RIESGO MODERADO">
      <formula>NOT(ISERROR(SEARCH("RIESGO MODERADO",R78)))</formula>
    </cfRule>
    <cfRule type="containsText" dxfId="621" priority="791" operator="containsText" text="RIESGO ALTO">
      <formula>NOT(ISERROR(SEARCH("RIESGO ALTO",R78)))</formula>
    </cfRule>
    <cfRule type="containsText" dxfId="620" priority="792" operator="containsText" text="RIESGO EXTREMO">
      <formula>NOT(ISERROR(SEARCH("RIESGO EXTREMO",R78)))</formula>
    </cfRule>
  </conditionalFormatting>
  <conditionalFormatting sqref="Y78">
    <cfRule type="containsText" dxfId="619" priority="785" operator="containsText" text="RIESGO BAJO">
      <formula>NOT(ISERROR(SEARCH("RIESGO BAJO",Y78)))</formula>
    </cfRule>
    <cfRule type="containsText" dxfId="618" priority="786" operator="containsText" text="RIESGO MODERADO">
      <formula>NOT(ISERROR(SEARCH("RIESGO MODERADO",Y78)))</formula>
    </cfRule>
    <cfRule type="containsText" dxfId="617" priority="787" operator="containsText" text="RIESGO ALTO">
      <formula>NOT(ISERROR(SEARCH("RIESGO ALTO",Y78)))</formula>
    </cfRule>
    <cfRule type="containsText" dxfId="616" priority="788" operator="containsText" text="RIESGO EXTREMO">
      <formula>NOT(ISERROR(SEARCH("RIESGO EXTREMO",Y78)))</formula>
    </cfRule>
  </conditionalFormatting>
  <conditionalFormatting sqref="Q78">
    <cfRule type="containsText" dxfId="615" priority="777" operator="containsText" text="RIESGO BAJO">
      <formula>NOT(ISERROR(SEARCH("RIESGO BAJO",Q78)))</formula>
    </cfRule>
    <cfRule type="containsText" dxfId="614" priority="778" operator="containsText" text="RIESGO MODERADO">
      <formula>NOT(ISERROR(SEARCH("RIESGO MODERADO",Q78)))</formula>
    </cfRule>
    <cfRule type="containsText" dxfId="613" priority="779" operator="containsText" text="RIESGO ALTO">
      <formula>NOT(ISERROR(SEARCH("RIESGO ALTO",Q78)))</formula>
    </cfRule>
    <cfRule type="containsText" dxfId="612" priority="780" operator="containsText" text="RIESGO EXTREMO">
      <formula>NOT(ISERROR(SEARCH("RIESGO EXTREMO",Q78)))</formula>
    </cfRule>
  </conditionalFormatting>
  <conditionalFormatting sqref="S78">
    <cfRule type="containsText" dxfId="611" priority="781" operator="containsText" text="RIESGO BAJO">
      <formula>NOT(ISERROR(SEARCH("RIESGO BAJO",S78)))</formula>
    </cfRule>
    <cfRule type="containsText" dxfId="610" priority="782" operator="containsText" text="RIESGO MODERADO">
      <formula>NOT(ISERROR(SEARCH("RIESGO MODERADO",S78)))</formula>
    </cfRule>
    <cfRule type="containsText" dxfId="609" priority="783" operator="containsText" text="RIESGO ALTO">
      <formula>NOT(ISERROR(SEARCH("RIESGO ALTO",S78)))</formula>
    </cfRule>
    <cfRule type="containsText" dxfId="608" priority="784" operator="containsText" text="RIESGO EXTREMO">
      <formula>NOT(ISERROR(SEARCH("RIESGO EXTREMO",S78)))</formula>
    </cfRule>
  </conditionalFormatting>
  <conditionalFormatting sqref="X78">
    <cfRule type="containsText" dxfId="607" priority="773" operator="containsText" text="RIESGO BAJO">
      <formula>NOT(ISERROR(SEARCH("RIESGO BAJO",X78)))</formula>
    </cfRule>
    <cfRule type="containsText" dxfId="606" priority="774" operator="containsText" text="RIESGO MODERADO">
      <formula>NOT(ISERROR(SEARCH("RIESGO MODERADO",X78)))</formula>
    </cfRule>
    <cfRule type="containsText" dxfId="605" priority="775" operator="containsText" text="RIESGO ALTO">
      <formula>NOT(ISERROR(SEARCH("RIESGO ALTO",X78)))</formula>
    </cfRule>
    <cfRule type="containsText" dxfId="604" priority="776" operator="containsText" text="RIESGO EXTREMO">
      <formula>NOT(ISERROR(SEARCH("RIESGO EXTREMO",X78)))</formula>
    </cfRule>
  </conditionalFormatting>
  <conditionalFormatting sqref="W78">
    <cfRule type="containsText" dxfId="603" priority="769" operator="containsText" text="RIESGO BAJO">
      <formula>NOT(ISERROR(SEARCH("RIESGO BAJO",W78)))</formula>
    </cfRule>
    <cfRule type="containsText" dxfId="602" priority="770" operator="containsText" text="RIESGO MODERADO">
      <formula>NOT(ISERROR(SEARCH("RIESGO MODERADO",W78)))</formula>
    </cfRule>
    <cfRule type="containsText" dxfId="601" priority="771" operator="containsText" text="RIESGO ALTO">
      <formula>NOT(ISERROR(SEARCH("RIESGO ALTO",W78)))</formula>
    </cfRule>
    <cfRule type="containsText" dxfId="600" priority="772" operator="containsText" text="RIESGO EXTREMO">
      <formula>NOT(ISERROR(SEARCH("RIESGO EXTREMO",W78)))</formula>
    </cfRule>
  </conditionalFormatting>
  <conditionalFormatting sqref="Y131">
    <cfRule type="containsText" dxfId="599" priority="765" operator="containsText" text="RIESGO BAJO">
      <formula>NOT(ISERROR(SEARCH("RIESGO BAJO",Y131)))</formula>
    </cfRule>
    <cfRule type="containsText" dxfId="598" priority="766" operator="containsText" text="RIESGO MODERADO">
      <formula>NOT(ISERROR(SEARCH("RIESGO MODERADO",Y131)))</formula>
    </cfRule>
    <cfRule type="containsText" dxfId="597" priority="767" operator="containsText" text="RIESGO ALTO">
      <formula>NOT(ISERROR(SEARCH("RIESGO ALTO",Y131)))</formula>
    </cfRule>
    <cfRule type="containsText" dxfId="596" priority="768" operator="containsText" text="RIESGO EXTREMO">
      <formula>NOT(ISERROR(SEARCH("RIESGO EXTREMO",Y131)))</formula>
    </cfRule>
  </conditionalFormatting>
  <conditionalFormatting sqref="Z131">
    <cfRule type="containsText" dxfId="595" priority="761" operator="containsText" text="RIESGO BAJO">
      <formula>NOT(ISERROR(SEARCH("RIESGO BAJO",Z131)))</formula>
    </cfRule>
    <cfRule type="containsText" dxfId="594" priority="762" operator="containsText" text="RIESGO MODERADO">
      <formula>NOT(ISERROR(SEARCH("RIESGO MODERADO",Z131)))</formula>
    </cfRule>
    <cfRule type="containsText" dxfId="593" priority="763" operator="containsText" text="RIESGO ALTO">
      <formula>NOT(ISERROR(SEARCH("RIESGO ALTO",Z131)))</formula>
    </cfRule>
    <cfRule type="containsText" dxfId="592" priority="764" operator="containsText" text="RIESGO EXTREMO">
      <formula>NOT(ISERROR(SEARCH("RIESGO EXTREMO",Z131)))</formula>
    </cfRule>
  </conditionalFormatting>
  <conditionalFormatting sqref="Y134">
    <cfRule type="containsText" dxfId="591" priority="757" operator="containsText" text="RIESGO BAJO">
      <formula>NOT(ISERROR(SEARCH("RIESGO BAJO",Y134)))</formula>
    </cfRule>
    <cfRule type="containsText" dxfId="590" priority="758" operator="containsText" text="RIESGO MODERADO">
      <formula>NOT(ISERROR(SEARCH("RIESGO MODERADO",Y134)))</formula>
    </cfRule>
    <cfRule type="containsText" dxfId="589" priority="759" operator="containsText" text="RIESGO ALTO">
      <formula>NOT(ISERROR(SEARCH("RIESGO ALTO",Y134)))</formula>
    </cfRule>
    <cfRule type="containsText" dxfId="588" priority="760" operator="containsText" text="RIESGO EXTREMO">
      <formula>NOT(ISERROR(SEARCH("RIESGO EXTREMO",Y134)))</formula>
    </cfRule>
  </conditionalFormatting>
  <conditionalFormatting sqref="Z134">
    <cfRule type="containsText" dxfId="587" priority="753" operator="containsText" text="RIESGO BAJO">
      <formula>NOT(ISERROR(SEARCH("RIESGO BAJO",Z134)))</formula>
    </cfRule>
    <cfRule type="containsText" dxfId="586" priority="754" operator="containsText" text="RIESGO MODERADO">
      <formula>NOT(ISERROR(SEARCH("RIESGO MODERADO",Z134)))</formula>
    </cfRule>
    <cfRule type="containsText" dxfId="585" priority="755" operator="containsText" text="RIESGO ALTO">
      <formula>NOT(ISERROR(SEARCH("RIESGO ALTO",Z134)))</formula>
    </cfRule>
    <cfRule type="containsText" dxfId="584" priority="756" operator="containsText" text="RIESGO EXTREMO">
      <formula>NOT(ISERROR(SEARCH("RIESGO EXTREMO",Z134)))</formula>
    </cfRule>
  </conditionalFormatting>
  <conditionalFormatting sqref="R134">
    <cfRule type="containsText" dxfId="583" priority="745" operator="containsText" text="RIESGO BAJO">
      <formula>NOT(ISERROR(SEARCH("RIESGO BAJO",R134)))</formula>
    </cfRule>
    <cfRule type="containsText" dxfId="582" priority="746" operator="containsText" text="RIESGO MODERADO">
      <formula>NOT(ISERROR(SEARCH("RIESGO MODERADO",R134)))</formula>
    </cfRule>
    <cfRule type="containsText" dxfId="581" priority="747" operator="containsText" text="RIESGO ALTO">
      <formula>NOT(ISERROR(SEARCH("RIESGO ALTO",R134)))</formula>
    </cfRule>
    <cfRule type="containsText" dxfId="580" priority="748" operator="containsText" text="RIESGO EXTREMO">
      <formula>NOT(ISERROR(SEARCH("RIESGO EXTREMO",R134)))</formula>
    </cfRule>
  </conditionalFormatting>
  <conditionalFormatting sqref="R131">
    <cfRule type="containsText" dxfId="579" priority="749" operator="containsText" text="RIESGO BAJO">
      <formula>NOT(ISERROR(SEARCH("RIESGO BAJO",R131)))</formula>
    </cfRule>
    <cfRule type="containsText" dxfId="578" priority="750" operator="containsText" text="RIESGO MODERADO">
      <formula>NOT(ISERROR(SEARCH("RIESGO MODERADO",R131)))</formula>
    </cfRule>
    <cfRule type="containsText" dxfId="577" priority="751" operator="containsText" text="RIESGO ALTO">
      <formula>NOT(ISERROR(SEARCH("RIESGO ALTO",R131)))</formula>
    </cfRule>
    <cfRule type="containsText" dxfId="576" priority="752" operator="containsText" text="RIESGO EXTREMO">
      <formula>NOT(ISERROR(SEARCH("RIESGO EXTREMO",R131)))</formula>
    </cfRule>
  </conditionalFormatting>
  <conditionalFormatting sqref="Q131">
    <cfRule type="containsText" dxfId="575" priority="733" operator="containsText" text="RIESGO BAJO">
      <formula>NOT(ISERROR(SEARCH("RIESGO BAJO",Q131)))</formula>
    </cfRule>
    <cfRule type="containsText" dxfId="574" priority="734" operator="containsText" text="RIESGO MODERADO">
      <formula>NOT(ISERROR(SEARCH("RIESGO MODERADO",Q131)))</formula>
    </cfRule>
    <cfRule type="containsText" dxfId="573" priority="735" operator="containsText" text="RIESGO ALTO">
      <formula>NOT(ISERROR(SEARCH("RIESGO ALTO",Q131)))</formula>
    </cfRule>
    <cfRule type="containsText" dxfId="572" priority="736" operator="containsText" text="RIESGO EXTREMO">
      <formula>NOT(ISERROR(SEARCH("RIESGO EXTREMO",Q131)))</formula>
    </cfRule>
  </conditionalFormatting>
  <conditionalFormatting sqref="S131">
    <cfRule type="containsText" dxfId="571" priority="741" operator="containsText" text="RIESGO BAJO">
      <formula>NOT(ISERROR(SEARCH("RIESGO BAJO",S131)))</formula>
    </cfRule>
    <cfRule type="containsText" dxfId="570" priority="742" operator="containsText" text="RIESGO MODERADO">
      <formula>NOT(ISERROR(SEARCH("RIESGO MODERADO",S131)))</formula>
    </cfRule>
    <cfRule type="containsText" dxfId="569" priority="743" operator="containsText" text="RIESGO ALTO">
      <formula>NOT(ISERROR(SEARCH("RIESGO ALTO",S131)))</formula>
    </cfRule>
    <cfRule type="containsText" dxfId="568" priority="744" operator="containsText" text="RIESGO EXTREMO">
      <formula>NOT(ISERROR(SEARCH("RIESGO EXTREMO",S131)))</formula>
    </cfRule>
  </conditionalFormatting>
  <conditionalFormatting sqref="S134">
    <cfRule type="containsText" dxfId="567" priority="737" operator="containsText" text="RIESGO BAJO">
      <formula>NOT(ISERROR(SEARCH("RIESGO BAJO",S134)))</formula>
    </cfRule>
    <cfRule type="containsText" dxfId="566" priority="738" operator="containsText" text="RIESGO MODERADO">
      <formula>NOT(ISERROR(SEARCH("RIESGO MODERADO",S134)))</formula>
    </cfRule>
    <cfRule type="containsText" dxfId="565" priority="739" operator="containsText" text="RIESGO ALTO">
      <formula>NOT(ISERROR(SEARCH("RIESGO ALTO",S134)))</formula>
    </cfRule>
    <cfRule type="containsText" dxfId="564" priority="740" operator="containsText" text="RIESGO EXTREMO">
      <formula>NOT(ISERROR(SEARCH("RIESGO EXTREMO",S134)))</formula>
    </cfRule>
  </conditionalFormatting>
  <conditionalFormatting sqref="Q134">
    <cfRule type="containsText" dxfId="563" priority="729" operator="containsText" text="RIESGO BAJO">
      <formula>NOT(ISERROR(SEARCH("RIESGO BAJO",Q134)))</formula>
    </cfRule>
    <cfRule type="containsText" dxfId="562" priority="730" operator="containsText" text="RIESGO MODERADO">
      <formula>NOT(ISERROR(SEARCH("RIESGO MODERADO",Q134)))</formula>
    </cfRule>
    <cfRule type="containsText" dxfId="561" priority="731" operator="containsText" text="RIESGO ALTO">
      <formula>NOT(ISERROR(SEARCH("RIESGO ALTO",Q134)))</formula>
    </cfRule>
    <cfRule type="containsText" dxfId="560" priority="732" operator="containsText" text="RIESGO EXTREMO">
      <formula>NOT(ISERROR(SEARCH("RIESGO EXTREMO",Q134)))</formula>
    </cfRule>
  </conditionalFormatting>
  <conditionalFormatting sqref="W134">
    <cfRule type="containsText" dxfId="559" priority="713" operator="containsText" text="RIESGO BAJO">
      <formula>NOT(ISERROR(SEARCH("RIESGO BAJO",W134)))</formula>
    </cfRule>
    <cfRule type="containsText" dxfId="558" priority="714" operator="containsText" text="RIESGO MODERADO">
      <formula>NOT(ISERROR(SEARCH("RIESGO MODERADO",W134)))</formula>
    </cfRule>
    <cfRule type="containsText" dxfId="557" priority="715" operator="containsText" text="RIESGO ALTO">
      <formula>NOT(ISERROR(SEARCH("RIESGO ALTO",W134)))</formula>
    </cfRule>
    <cfRule type="containsText" dxfId="556" priority="716" operator="containsText" text="RIESGO EXTREMO">
      <formula>NOT(ISERROR(SEARCH("RIESGO EXTREMO",W134)))</formula>
    </cfRule>
  </conditionalFormatting>
  <conditionalFormatting sqref="X131">
    <cfRule type="containsText" dxfId="555" priority="725" operator="containsText" text="RIESGO BAJO">
      <formula>NOT(ISERROR(SEARCH("RIESGO BAJO",X131)))</formula>
    </cfRule>
    <cfRule type="containsText" dxfId="554" priority="726" operator="containsText" text="RIESGO MODERADO">
      <formula>NOT(ISERROR(SEARCH("RIESGO MODERADO",X131)))</formula>
    </cfRule>
    <cfRule type="containsText" dxfId="553" priority="727" operator="containsText" text="RIESGO ALTO">
      <formula>NOT(ISERROR(SEARCH("RIESGO ALTO",X131)))</formula>
    </cfRule>
    <cfRule type="containsText" dxfId="552" priority="728" operator="containsText" text="RIESGO EXTREMO">
      <formula>NOT(ISERROR(SEARCH("RIESGO EXTREMO",X131)))</formula>
    </cfRule>
  </conditionalFormatting>
  <conditionalFormatting sqref="X134">
    <cfRule type="containsText" dxfId="551" priority="721" operator="containsText" text="RIESGO BAJO">
      <formula>NOT(ISERROR(SEARCH("RIESGO BAJO",X134)))</formula>
    </cfRule>
    <cfRule type="containsText" dxfId="550" priority="722" operator="containsText" text="RIESGO MODERADO">
      <formula>NOT(ISERROR(SEARCH("RIESGO MODERADO",X134)))</formula>
    </cfRule>
    <cfRule type="containsText" dxfId="549" priority="723" operator="containsText" text="RIESGO ALTO">
      <formula>NOT(ISERROR(SEARCH("RIESGO ALTO",X134)))</formula>
    </cfRule>
    <cfRule type="containsText" dxfId="548" priority="724" operator="containsText" text="RIESGO EXTREMO">
      <formula>NOT(ISERROR(SEARCH("RIESGO EXTREMO",X134)))</formula>
    </cfRule>
  </conditionalFormatting>
  <conditionalFormatting sqref="W131">
    <cfRule type="containsText" dxfId="547" priority="717" operator="containsText" text="RIESGO BAJO">
      <formula>NOT(ISERROR(SEARCH("RIESGO BAJO",W131)))</formula>
    </cfRule>
    <cfRule type="containsText" dxfId="546" priority="718" operator="containsText" text="RIESGO MODERADO">
      <formula>NOT(ISERROR(SEARCH("RIESGO MODERADO",W131)))</formula>
    </cfRule>
    <cfRule type="containsText" dxfId="545" priority="719" operator="containsText" text="RIESGO ALTO">
      <formula>NOT(ISERROR(SEARCH("RIESGO ALTO",W131)))</formula>
    </cfRule>
    <cfRule type="containsText" dxfId="544" priority="720" operator="containsText" text="RIESGO EXTREMO">
      <formula>NOT(ISERROR(SEARCH("RIESGO EXTREMO",W131)))</formula>
    </cfRule>
  </conditionalFormatting>
  <conditionalFormatting sqref="Y159 Q156:S157 W156:Z157">
    <cfRule type="containsText" dxfId="543" priority="709" operator="containsText" text="RIESGO BAJO">
      <formula>NOT(ISERROR(SEARCH("RIESGO BAJO",Q156)))</formula>
    </cfRule>
    <cfRule type="containsText" dxfId="542" priority="710" operator="containsText" text="RIESGO MODERADO">
      <formula>NOT(ISERROR(SEARCH("RIESGO MODERADO",Q156)))</formula>
    </cfRule>
    <cfRule type="containsText" dxfId="541" priority="711" operator="containsText" text="RIESGO ALTO">
      <formula>NOT(ISERROR(SEARCH("RIESGO ALTO",Q156)))</formula>
    </cfRule>
    <cfRule type="containsText" dxfId="540" priority="712" operator="containsText" text="RIESGO EXTREMO">
      <formula>NOT(ISERROR(SEARCH("RIESGO EXTREMO",Q156)))</formula>
    </cfRule>
  </conditionalFormatting>
  <conditionalFormatting sqref="Z159">
    <cfRule type="containsText" dxfId="539" priority="705" operator="containsText" text="RIESGO BAJO">
      <formula>NOT(ISERROR(SEARCH("RIESGO BAJO",Z159)))</formula>
    </cfRule>
    <cfRule type="containsText" dxfId="538" priority="706" operator="containsText" text="RIESGO MODERADO">
      <formula>NOT(ISERROR(SEARCH("RIESGO MODERADO",Z159)))</formula>
    </cfRule>
    <cfRule type="containsText" dxfId="537" priority="707" operator="containsText" text="RIESGO ALTO">
      <formula>NOT(ISERROR(SEARCH("RIESGO ALTO",Z159)))</formula>
    </cfRule>
    <cfRule type="containsText" dxfId="536" priority="708" operator="containsText" text="RIESGO EXTREMO">
      <formula>NOT(ISERROR(SEARCH("RIESGO EXTREMO",Z159)))</formula>
    </cfRule>
  </conditionalFormatting>
  <conditionalFormatting sqref="R159">
    <cfRule type="containsText" dxfId="535" priority="701" operator="containsText" text="RIESGO BAJO">
      <formula>NOT(ISERROR(SEARCH("RIESGO BAJO",R159)))</formula>
    </cfRule>
    <cfRule type="containsText" dxfId="534" priority="702" operator="containsText" text="RIESGO MODERADO">
      <formula>NOT(ISERROR(SEARCH("RIESGO MODERADO",R159)))</formula>
    </cfRule>
    <cfRule type="containsText" dxfId="533" priority="703" operator="containsText" text="RIESGO ALTO">
      <formula>NOT(ISERROR(SEARCH("RIESGO ALTO",R159)))</formula>
    </cfRule>
    <cfRule type="containsText" dxfId="532" priority="704" operator="containsText" text="RIESGO EXTREMO">
      <formula>NOT(ISERROR(SEARCH("RIESGO EXTREMO",R159)))</formula>
    </cfRule>
  </conditionalFormatting>
  <conditionalFormatting sqref="Q159">
    <cfRule type="containsText" dxfId="531" priority="693" operator="containsText" text="RIESGO BAJO">
      <formula>NOT(ISERROR(SEARCH("RIESGO BAJO",Q159)))</formula>
    </cfRule>
    <cfRule type="containsText" dxfId="530" priority="694" operator="containsText" text="RIESGO MODERADO">
      <formula>NOT(ISERROR(SEARCH("RIESGO MODERADO",Q159)))</formula>
    </cfRule>
    <cfRule type="containsText" dxfId="529" priority="695" operator="containsText" text="RIESGO ALTO">
      <formula>NOT(ISERROR(SEARCH("RIESGO ALTO",Q159)))</formula>
    </cfRule>
    <cfRule type="containsText" dxfId="528" priority="696" operator="containsText" text="RIESGO EXTREMO">
      <formula>NOT(ISERROR(SEARCH("RIESGO EXTREMO",Q159)))</formula>
    </cfRule>
  </conditionalFormatting>
  <conditionalFormatting sqref="S159">
    <cfRule type="containsText" dxfId="527" priority="697" operator="containsText" text="RIESGO BAJO">
      <formula>NOT(ISERROR(SEARCH("RIESGO BAJO",S159)))</formula>
    </cfRule>
    <cfRule type="containsText" dxfId="526" priority="698" operator="containsText" text="RIESGO MODERADO">
      <formula>NOT(ISERROR(SEARCH("RIESGO MODERADO",S159)))</formula>
    </cfRule>
    <cfRule type="containsText" dxfId="525" priority="699" operator="containsText" text="RIESGO ALTO">
      <formula>NOT(ISERROR(SEARCH("RIESGO ALTO",S159)))</formula>
    </cfRule>
    <cfRule type="containsText" dxfId="524" priority="700" operator="containsText" text="RIESGO EXTREMO">
      <formula>NOT(ISERROR(SEARCH("RIESGO EXTREMO",S159)))</formula>
    </cfRule>
  </conditionalFormatting>
  <conditionalFormatting sqref="X159">
    <cfRule type="containsText" dxfId="523" priority="689" operator="containsText" text="RIESGO BAJO">
      <formula>NOT(ISERROR(SEARCH("RIESGO BAJO",X159)))</formula>
    </cfRule>
    <cfRule type="containsText" dxfId="522" priority="690" operator="containsText" text="RIESGO MODERADO">
      <formula>NOT(ISERROR(SEARCH("RIESGO MODERADO",X159)))</formula>
    </cfRule>
    <cfRule type="containsText" dxfId="521" priority="691" operator="containsText" text="RIESGO ALTO">
      <formula>NOT(ISERROR(SEARCH("RIESGO ALTO",X159)))</formula>
    </cfRule>
    <cfRule type="containsText" dxfId="520" priority="692" operator="containsText" text="RIESGO EXTREMO">
      <formula>NOT(ISERROR(SEARCH("RIESGO EXTREMO",X159)))</formula>
    </cfRule>
  </conditionalFormatting>
  <conditionalFormatting sqref="W159">
    <cfRule type="containsText" dxfId="519" priority="685" operator="containsText" text="RIESGO BAJO">
      <formula>NOT(ISERROR(SEARCH("RIESGO BAJO",W159)))</formula>
    </cfRule>
    <cfRule type="containsText" dxfId="518" priority="686" operator="containsText" text="RIESGO MODERADO">
      <formula>NOT(ISERROR(SEARCH("RIESGO MODERADO",W159)))</formula>
    </cfRule>
    <cfRule type="containsText" dxfId="517" priority="687" operator="containsText" text="RIESGO ALTO">
      <formula>NOT(ISERROR(SEARCH("RIESGO ALTO",W159)))</formula>
    </cfRule>
    <cfRule type="containsText" dxfId="516" priority="688" operator="containsText" text="RIESGO EXTREMO">
      <formula>NOT(ISERROR(SEARCH("RIESGO EXTREMO",W159)))</formula>
    </cfRule>
  </conditionalFormatting>
  <conditionalFormatting sqref="Y80:Y81 Y83 Y85">
    <cfRule type="containsText" dxfId="515" priority="681" operator="containsText" text="RIESGO BAJO">
      <formula>NOT(ISERROR(SEARCH("RIESGO BAJO",Y80)))</formula>
    </cfRule>
    <cfRule type="containsText" dxfId="514" priority="682" operator="containsText" text="RIESGO MODERADO">
      <formula>NOT(ISERROR(SEARCH("RIESGO MODERADO",Y80)))</formula>
    </cfRule>
    <cfRule type="containsText" dxfId="513" priority="683" operator="containsText" text="RIESGO ALTO">
      <formula>NOT(ISERROR(SEARCH("RIESGO ALTO",Y80)))</formula>
    </cfRule>
    <cfRule type="containsText" dxfId="512" priority="684" operator="containsText" text="RIESGO EXTREMO">
      <formula>NOT(ISERROR(SEARCH("RIESGO EXTREMO",Y80)))</formula>
    </cfRule>
  </conditionalFormatting>
  <conditionalFormatting sqref="Z80:Z81 Z83 Z85">
    <cfRule type="containsText" dxfId="511" priority="677" operator="containsText" text="RIESGO BAJO">
      <formula>NOT(ISERROR(SEARCH("RIESGO BAJO",Z80)))</formula>
    </cfRule>
    <cfRule type="containsText" dxfId="510" priority="678" operator="containsText" text="RIESGO MODERADO">
      <formula>NOT(ISERROR(SEARCH("RIESGO MODERADO",Z80)))</formula>
    </cfRule>
    <cfRule type="containsText" dxfId="509" priority="679" operator="containsText" text="RIESGO ALTO">
      <formula>NOT(ISERROR(SEARCH("RIESGO ALTO",Z80)))</formula>
    </cfRule>
    <cfRule type="containsText" dxfId="508" priority="680" operator="containsText" text="RIESGO EXTREMO">
      <formula>NOT(ISERROR(SEARCH("RIESGO EXTREMO",Z80)))</formula>
    </cfRule>
  </conditionalFormatting>
  <conditionalFormatting sqref="R80:R81 R83 R85">
    <cfRule type="containsText" dxfId="507" priority="673" operator="containsText" text="RIESGO BAJO">
      <formula>NOT(ISERROR(SEARCH("RIESGO BAJO",R80)))</formula>
    </cfRule>
    <cfRule type="containsText" dxfId="506" priority="674" operator="containsText" text="RIESGO MODERADO">
      <formula>NOT(ISERROR(SEARCH("RIESGO MODERADO",R80)))</formula>
    </cfRule>
    <cfRule type="containsText" dxfId="505" priority="675" operator="containsText" text="RIESGO ALTO">
      <formula>NOT(ISERROR(SEARCH("RIESGO ALTO",R80)))</formula>
    </cfRule>
    <cfRule type="containsText" dxfId="504" priority="676" operator="containsText" text="RIESGO EXTREMO">
      <formula>NOT(ISERROR(SEARCH("RIESGO EXTREMO",R80)))</formula>
    </cfRule>
  </conditionalFormatting>
  <conditionalFormatting sqref="Q80:Q81 Q83 Q85">
    <cfRule type="containsText" dxfId="503" priority="665" operator="containsText" text="RIESGO BAJO">
      <formula>NOT(ISERROR(SEARCH("RIESGO BAJO",Q80)))</formula>
    </cfRule>
    <cfRule type="containsText" dxfId="502" priority="666" operator="containsText" text="RIESGO MODERADO">
      <formula>NOT(ISERROR(SEARCH("RIESGO MODERADO",Q80)))</formula>
    </cfRule>
    <cfRule type="containsText" dxfId="501" priority="667" operator="containsText" text="RIESGO ALTO">
      <formula>NOT(ISERROR(SEARCH("RIESGO ALTO",Q80)))</formula>
    </cfRule>
    <cfRule type="containsText" dxfId="500" priority="668" operator="containsText" text="RIESGO EXTREMO">
      <formula>NOT(ISERROR(SEARCH("RIESGO EXTREMO",Q80)))</formula>
    </cfRule>
  </conditionalFormatting>
  <conditionalFormatting sqref="S80:S81 S83 S85">
    <cfRule type="containsText" dxfId="499" priority="669" operator="containsText" text="RIESGO BAJO">
      <formula>NOT(ISERROR(SEARCH("RIESGO BAJO",S80)))</formula>
    </cfRule>
    <cfRule type="containsText" dxfId="498" priority="670" operator="containsText" text="RIESGO MODERADO">
      <formula>NOT(ISERROR(SEARCH("RIESGO MODERADO",S80)))</formula>
    </cfRule>
    <cfRule type="containsText" dxfId="497" priority="671" operator="containsText" text="RIESGO ALTO">
      <formula>NOT(ISERROR(SEARCH("RIESGO ALTO",S80)))</formula>
    </cfRule>
    <cfRule type="containsText" dxfId="496" priority="672" operator="containsText" text="RIESGO EXTREMO">
      <formula>NOT(ISERROR(SEARCH("RIESGO EXTREMO",S80)))</formula>
    </cfRule>
  </conditionalFormatting>
  <conditionalFormatting sqref="X80:X81 X83 X85">
    <cfRule type="containsText" dxfId="495" priority="661" operator="containsText" text="RIESGO BAJO">
      <formula>NOT(ISERROR(SEARCH("RIESGO BAJO",X80)))</formula>
    </cfRule>
    <cfRule type="containsText" dxfId="494" priority="662" operator="containsText" text="RIESGO MODERADO">
      <formula>NOT(ISERROR(SEARCH("RIESGO MODERADO",X80)))</formula>
    </cfRule>
    <cfRule type="containsText" dxfId="493" priority="663" operator="containsText" text="RIESGO ALTO">
      <formula>NOT(ISERROR(SEARCH("RIESGO ALTO",X80)))</formula>
    </cfRule>
    <cfRule type="containsText" dxfId="492" priority="664" operator="containsText" text="RIESGO EXTREMO">
      <formula>NOT(ISERROR(SEARCH("RIESGO EXTREMO",X80)))</formula>
    </cfRule>
  </conditionalFormatting>
  <conditionalFormatting sqref="W80:W81 W83 W85">
    <cfRule type="containsText" dxfId="491" priority="657" operator="containsText" text="RIESGO BAJO">
      <formula>NOT(ISERROR(SEARCH("RIESGO BAJO",W80)))</formula>
    </cfRule>
    <cfRule type="containsText" dxfId="490" priority="658" operator="containsText" text="RIESGO MODERADO">
      <formula>NOT(ISERROR(SEARCH("RIESGO MODERADO",W80)))</formula>
    </cfRule>
    <cfRule type="containsText" dxfId="489" priority="659" operator="containsText" text="RIESGO ALTO">
      <formula>NOT(ISERROR(SEARCH("RIESGO ALTO",W80)))</formula>
    </cfRule>
    <cfRule type="containsText" dxfId="488" priority="660" operator="containsText" text="RIESGO EXTREMO">
      <formula>NOT(ISERROR(SEARCH("RIESGO EXTREMO",W80)))</formula>
    </cfRule>
  </conditionalFormatting>
  <conditionalFormatting sqref="Y87 Y90">
    <cfRule type="containsText" dxfId="487" priority="653" operator="containsText" text="RIESGO BAJO">
      <formula>NOT(ISERROR(SEARCH("RIESGO BAJO",Y87)))</formula>
    </cfRule>
    <cfRule type="containsText" dxfId="486" priority="654" operator="containsText" text="RIESGO MODERADO">
      <formula>NOT(ISERROR(SEARCH("RIESGO MODERADO",Y87)))</formula>
    </cfRule>
    <cfRule type="containsText" dxfId="485" priority="655" operator="containsText" text="RIESGO ALTO">
      <formula>NOT(ISERROR(SEARCH("RIESGO ALTO",Y87)))</formula>
    </cfRule>
    <cfRule type="containsText" dxfId="484" priority="656" operator="containsText" text="RIESGO EXTREMO">
      <formula>NOT(ISERROR(SEARCH("RIESGO EXTREMO",Y87)))</formula>
    </cfRule>
  </conditionalFormatting>
  <conditionalFormatting sqref="Z87 Z90">
    <cfRule type="containsText" dxfId="483" priority="649" operator="containsText" text="RIESGO BAJO">
      <formula>NOT(ISERROR(SEARCH("RIESGO BAJO",Z87)))</formula>
    </cfRule>
    <cfRule type="containsText" dxfId="482" priority="650" operator="containsText" text="RIESGO MODERADO">
      <formula>NOT(ISERROR(SEARCH("RIESGO MODERADO",Z87)))</formula>
    </cfRule>
    <cfRule type="containsText" dxfId="481" priority="651" operator="containsText" text="RIESGO ALTO">
      <formula>NOT(ISERROR(SEARCH("RIESGO ALTO",Z87)))</formula>
    </cfRule>
    <cfRule type="containsText" dxfId="480" priority="652" operator="containsText" text="RIESGO EXTREMO">
      <formula>NOT(ISERROR(SEARCH("RIESGO EXTREMO",Z87)))</formula>
    </cfRule>
  </conditionalFormatting>
  <conditionalFormatting sqref="R87 R90">
    <cfRule type="containsText" dxfId="479" priority="645" operator="containsText" text="RIESGO BAJO">
      <formula>NOT(ISERROR(SEARCH("RIESGO BAJO",R87)))</formula>
    </cfRule>
    <cfRule type="containsText" dxfId="478" priority="646" operator="containsText" text="RIESGO MODERADO">
      <formula>NOT(ISERROR(SEARCH("RIESGO MODERADO",R87)))</formula>
    </cfRule>
    <cfRule type="containsText" dxfId="477" priority="647" operator="containsText" text="RIESGO ALTO">
      <formula>NOT(ISERROR(SEARCH("RIESGO ALTO",R87)))</formula>
    </cfRule>
    <cfRule type="containsText" dxfId="476" priority="648" operator="containsText" text="RIESGO EXTREMO">
      <formula>NOT(ISERROR(SEARCH("RIESGO EXTREMO",R87)))</formula>
    </cfRule>
  </conditionalFormatting>
  <conditionalFormatting sqref="Q87 Q90">
    <cfRule type="containsText" dxfId="475" priority="637" operator="containsText" text="RIESGO BAJO">
      <formula>NOT(ISERROR(SEARCH("RIESGO BAJO",Q87)))</formula>
    </cfRule>
    <cfRule type="containsText" dxfId="474" priority="638" operator="containsText" text="RIESGO MODERADO">
      <formula>NOT(ISERROR(SEARCH("RIESGO MODERADO",Q87)))</formula>
    </cfRule>
    <cfRule type="containsText" dxfId="473" priority="639" operator="containsText" text="RIESGO ALTO">
      <formula>NOT(ISERROR(SEARCH("RIESGO ALTO",Q87)))</formula>
    </cfRule>
    <cfRule type="containsText" dxfId="472" priority="640" operator="containsText" text="RIESGO EXTREMO">
      <formula>NOT(ISERROR(SEARCH("RIESGO EXTREMO",Q87)))</formula>
    </cfRule>
  </conditionalFormatting>
  <conditionalFormatting sqref="S87 S90">
    <cfRule type="containsText" dxfId="471" priority="641" operator="containsText" text="RIESGO BAJO">
      <formula>NOT(ISERROR(SEARCH("RIESGO BAJO",S87)))</formula>
    </cfRule>
    <cfRule type="containsText" dxfId="470" priority="642" operator="containsText" text="RIESGO MODERADO">
      <formula>NOT(ISERROR(SEARCH("RIESGO MODERADO",S87)))</formula>
    </cfRule>
    <cfRule type="containsText" dxfId="469" priority="643" operator="containsText" text="RIESGO ALTO">
      <formula>NOT(ISERROR(SEARCH("RIESGO ALTO",S87)))</formula>
    </cfRule>
    <cfRule type="containsText" dxfId="468" priority="644" operator="containsText" text="RIESGO EXTREMO">
      <formula>NOT(ISERROR(SEARCH("RIESGO EXTREMO",S87)))</formula>
    </cfRule>
  </conditionalFormatting>
  <conditionalFormatting sqref="X87 X90">
    <cfRule type="containsText" dxfId="467" priority="633" operator="containsText" text="RIESGO BAJO">
      <formula>NOT(ISERROR(SEARCH("RIESGO BAJO",X87)))</formula>
    </cfRule>
    <cfRule type="containsText" dxfId="466" priority="634" operator="containsText" text="RIESGO MODERADO">
      <formula>NOT(ISERROR(SEARCH("RIESGO MODERADO",X87)))</formula>
    </cfRule>
    <cfRule type="containsText" dxfId="465" priority="635" operator="containsText" text="RIESGO ALTO">
      <formula>NOT(ISERROR(SEARCH("RIESGO ALTO",X87)))</formula>
    </cfRule>
    <cfRule type="containsText" dxfId="464" priority="636" operator="containsText" text="RIESGO EXTREMO">
      <formula>NOT(ISERROR(SEARCH("RIESGO EXTREMO",X87)))</formula>
    </cfRule>
  </conditionalFormatting>
  <conditionalFormatting sqref="W87 W90">
    <cfRule type="containsText" dxfId="463" priority="629" operator="containsText" text="RIESGO BAJO">
      <formula>NOT(ISERROR(SEARCH("RIESGO BAJO",W87)))</formula>
    </cfRule>
    <cfRule type="containsText" dxfId="462" priority="630" operator="containsText" text="RIESGO MODERADO">
      <formula>NOT(ISERROR(SEARCH("RIESGO MODERADO",W87)))</formula>
    </cfRule>
    <cfRule type="containsText" dxfId="461" priority="631" operator="containsText" text="RIESGO ALTO">
      <formula>NOT(ISERROR(SEARCH("RIESGO ALTO",W87)))</formula>
    </cfRule>
    <cfRule type="containsText" dxfId="460" priority="632" operator="containsText" text="RIESGO EXTREMO">
      <formula>NOT(ISERROR(SEARCH("RIESGO EXTREMO",W87)))</formula>
    </cfRule>
  </conditionalFormatting>
  <conditionalFormatting sqref="Y127 Q125:S125 W125:Z125">
    <cfRule type="containsText" dxfId="459" priority="625" operator="containsText" text="RIESGO BAJO">
      <formula>NOT(ISERROR(SEARCH("RIESGO BAJO",Q125)))</formula>
    </cfRule>
    <cfRule type="containsText" dxfId="458" priority="626" operator="containsText" text="RIESGO MODERADO">
      <formula>NOT(ISERROR(SEARCH("RIESGO MODERADO",Q125)))</formula>
    </cfRule>
    <cfRule type="containsText" dxfId="457" priority="627" operator="containsText" text="RIESGO ALTO">
      <formula>NOT(ISERROR(SEARCH("RIESGO ALTO",Q125)))</formula>
    </cfRule>
    <cfRule type="containsText" dxfId="456" priority="628" operator="containsText" text="RIESGO EXTREMO">
      <formula>NOT(ISERROR(SEARCH("RIESGO EXTREMO",Q125)))</formula>
    </cfRule>
  </conditionalFormatting>
  <conditionalFormatting sqref="Z127">
    <cfRule type="containsText" dxfId="455" priority="621" operator="containsText" text="RIESGO BAJO">
      <formula>NOT(ISERROR(SEARCH("RIESGO BAJO",Z127)))</formula>
    </cfRule>
    <cfRule type="containsText" dxfId="454" priority="622" operator="containsText" text="RIESGO MODERADO">
      <formula>NOT(ISERROR(SEARCH("RIESGO MODERADO",Z127)))</formula>
    </cfRule>
    <cfRule type="containsText" dxfId="453" priority="623" operator="containsText" text="RIESGO ALTO">
      <formula>NOT(ISERROR(SEARCH("RIESGO ALTO",Z127)))</formula>
    </cfRule>
    <cfRule type="containsText" dxfId="452" priority="624" operator="containsText" text="RIESGO EXTREMO">
      <formula>NOT(ISERROR(SEARCH("RIESGO EXTREMO",Z127)))</formula>
    </cfRule>
  </conditionalFormatting>
  <conditionalFormatting sqref="R127">
    <cfRule type="containsText" dxfId="451" priority="617" operator="containsText" text="RIESGO BAJO">
      <formula>NOT(ISERROR(SEARCH("RIESGO BAJO",R127)))</formula>
    </cfRule>
    <cfRule type="containsText" dxfId="450" priority="618" operator="containsText" text="RIESGO MODERADO">
      <formula>NOT(ISERROR(SEARCH("RIESGO MODERADO",R127)))</formula>
    </cfRule>
    <cfRule type="containsText" dxfId="449" priority="619" operator="containsText" text="RIESGO ALTO">
      <formula>NOT(ISERROR(SEARCH("RIESGO ALTO",R127)))</formula>
    </cfRule>
    <cfRule type="containsText" dxfId="448" priority="620" operator="containsText" text="RIESGO EXTREMO">
      <formula>NOT(ISERROR(SEARCH("RIESGO EXTREMO",R127)))</formula>
    </cfRule>
  </conditionalFormatting>
  <conditionalFormatting sqref="Q127">
    <cfRule type="containsText" dxfId="447" priority="609" operator="containsText" text="RIESGO BAJO">
      <formula>NOT(ISERROR(SEARCH("RIESGO BAJO",Q127)))</formula>
    </cfRule>
    <cfRule type="containsText" dxfId="446" priority="610" operator="containsText" text="RIESGO MODERADO">
      <formula>NOT(ISERROR(SEARCH("RIESGO MODERADO",Q127)))</formula>
    </cfRule>
    <cfRule type="containsText" dxfId="445" priority="611" operator="containsText" text="RIESGO ALTO">
      <formula>NOT(ISERROR(SEARCH("RIESGO ALTO",Q127)))</formula>
    </cfRule>
    <cfRule type="containsText" dxfId="444" priority="612" operator="containsText" text="RIESGO EXTREMO">
      <formula>NOT(ISERROR(SEARCH("RIESGO EXTREMO",Q127)))</formula>
    </cfRule>
  </conditionalFormatting>
  <conditionalFormatting sqref="S127">
    <cfRule type="containsText" dxfId="443" priority="613" operator="containsText" text="RIESGO BAJO">
      <formula>NOT(ISERROR(SEARCH("RIESGO BAJO",S127)))</formula>
    </cfRule>
    <cfRule type="containsText" dxfId="442" priority="614" operator="containsText" text="RIESGO MODERADO">
      <formula>NOT(ISERROR(SEARCH("RIESGO MODERADO",S127)))</formula>
    </cfRule>
    <cfRule type="containsText" dxfId="441" priority="615" operator="containsText" text="RIESGO ALTO">
      <formula>NOT(ISERROR(SEARCH("RIESGO ALTO",S127)))</formula>
    </cfRule>
    <cfRule type="containsText" dxfId="440" priority="616" operator="containsText" text="RIESGO EXTREMO">
      <formula>NOT(ISERROR(SEARCH("RIESGO EXTREMO",S127)))</formula>
    </cfRule>
  </conditionalFormatting>
  <conditionalFormatting sqref="X127">
    <cfRule type="containsText" dxfId="439" priority="605" operator="containsText" text="RIESGO BAJO">
      <formula>NOT(ISERROR(SEARCH("RIESGO BAJO",X127)))</formula>
    </cfRule>
    <cfRule type="containsText" dxfId="438" priority="606" operator="containsText" text="RIESGO MODERADO">
      <formula>NOT(ISERROR(SEARCH("RIESGO MODERADO",X127)))</formula>
    </cfRule>
    <cfRule type="containsText" dxfId="437" priority="607" operator="containsText" text="RIESGO ALTO">
      <formula>NOT(ISERROR(SEARCH("RIESGO ALTO",X127)))</formula>
    </cfRule>
    <cfRule type="containsText" dxfId="436" priority="608" operator="containsText" text="RIESGO EXTREMO">
      <formula>NOT(ISERROR(SEARCH("RIESGO EXTREMO",X127)))</formula>
    </cfRule>
  </conditionalFormatting>
  <conditionalFormatting sqref="W127">
    <cfRule type="containsText" dxfId="435" priority="601" operator="containsText" text="RIESGO BAJO">
      <formula>NOT(ISERROR(SEARCH("RIESGO BAJO",W127)))</formula>
    </cfRule>
    <cfRule type="containsText" dxfId="434" priority="602" operator="containsText" text="RIESGO MODERADO">
      <formula>NOT(ISERROR(SEARCH("RIESGO MODERADO",W127)))</formula>
    </cfRule>
    <cfRule type="containsText" dxfId="433" priority="603" operator="containsText" text="RIESGO ALTO">
      <formula>NOT(ISERROR(SEARCH("RIESGO ALTO",W127)))</formula>
    </cfRule>
    <cfRule type="containsText" dxfId="432" priority="604" operator="containsText" text="RIESGO EXTREMO">
      <formula>NOT(ISERROR(SEARCH("RIESGO EXTREMO",W127)))</formula>
    </cfRule>
  </conditionalFormatting>
  <conditionalFormatting sqref="Y128">
    <cfRule type="containsText" dxfId="431" priority="597" operator="containsText" text="RIESGO BAJO">
      <formula>NOT(ISERROR(SEARCH("RIESGO BAJO",Y128)))</formula>
    </cfRule>
    <cfRule type="containsText" dxfId="430" priority="598" operator="containsText" text="RIESGO MODERADO">
      <formula>NOT(ISERROR(SEARCH("RIESGO MODERADO",Y128)))</formula>
    </cfRule>
    <cfRule type="containsText" dxfId="429" priority="599" operator="containsText" text="RIESGO ALTO">
      <formula>NOT(ISERROR(SEARCH("RIESGO ALTO",Y128)))</formula>
    </cfRule>
    <cfRule type="containsText" dxfId="428" priority="600" operator="containsText" text="RIESGO EXTREMO">
      <formula>NOT(ISERROR(SEARCH("RIESGO EXTREMO",Y128)))</formula>
    </cfRule>
  </conditionalFormatting>
  <conditionalFormatting sqref="Z128">
    <cfRule type="containsText" dxfId="427" priority="593" operator="containsText" text="RIESGO BAJO">
      <formula>NOT(ISERROR(SEARCH("RIESGO BAJO",Z128)))</formula>
    </cfRule>
    <cfRule type="containsText" dxfId="426" priority="594" operator="containsText" text="RIESGO MODERADO">
      <formula>NOT(ISERROR(SEARCH("RIESGO MODERADO",Z128)))</formula>
    </cfRule>
    <cfRule type="containsText" dxfId="425" priority="595" operator="containsText" text="RIESGO ALTO">
      <formula>NOT(ISERROR(SEARCH("RIESGO ALTO",Z128)))</formula>
    </cfRule>
    <cfRule type="containsText" dxfId="424" priority="596" operator="containsText" text="RIESGO EXTREMO">
      <formula>NOT(ISERROR(SEARCH("RIESGO EXTREMO",Z128)))</formula>
    </cfRule>
  </conditionalFormatting>
  <conditionalFormatting sqref="R128">
    <cfRule type="containsText" dxfId="423" priority="589" operator="containsText" text="RIESGO BAJO">
      <formula>NOT(ISERROR(SEARCH("RIESGO BAJO",R128)))</formula>
    </cfRule>
    <cfRule type="containsText" dxfId="422" priority="590" operator="containsText" text="RIESGO MODERADO">
      <formula>NOT(ISERROR(SEARCH("RIESGO MODERADO",R128)))</formula>
    </cfRule>
    <cfRule type="containsText" dxfId="421" priority="591" operator="containsText" text="RIESGO ALTO">
      <formula>NOT(ISERROR(SEARCH("RIESGO ALTO",R128)))</formula>
    </cfRule>
    <cfRule type="containsText" dxfId="420" priority="592" operator="containsText" text="RIESGO EXTREMO">
      <formula>NOT(ISERROR(SEARCH("RIESGO EXTREMO",R128)))</formula>
    </cfRule>
  </conditionalFormatting>
  <conditionalFormatting sqref="Q128">
    <cfRule type="containsText" dxfId="419" priority="581" operator="containsText" text="RIESGO BAJO">
      <formula>NOT(ISERROR(SEARCH("RIESGO BAJO",Q128)))</formula>
    </cfRule>
    <cfRule type="containsText" dxfId="418" priority="582" operator="containsText" text="RIESGO MODERADO">
      <formula>NOT(ISERROR(SEARCH("RIESGO MODERADO",Q128)))</formula>
    </cfRule>
    <cfRule type="containsText" dxfId="417" priority="583" operator="containsText" text="RIESGO ALTO">
      <formula>NOT(ISERROR(SEARCH("RIESGO ALTO",Q128)))</formula>
    </cfRule>
    <cfRule type="containsText" dxfId="416" priority="584" operator="containsText" text="RIESGO EXTREMO">
      <formula>NOT(ISERROR(SEARCH("RIESGO EXTREMO",Q128)))</formula>
    </cfRule>
  </conditionalFormatting>
  <conditionalFormatting sqref="S128">
    <cfRule type="containsText" dxfId="415" priority="585" operator="containsText" text="RIESGO BAJO">
      <formula>NOT(ISERROR(SEARCH("RIESGO BAJO",S128)))</formula>
    </cfRule>
    <cfRule type="containsText" dxfId="414" priority="586" operator="containsText" text="RIESGO MODERADO">
      <formula>NOT(ISERROR(SEARCH("RIESGO MODERADO",S128)))</formula>
    </cfRule>
    <cfRule type="containsText" dxfId="413" priority="587" operator="containsText" text="RIESGO ALTO">
      <formula>NOT(ISERROR(SEARCH("RIESGO ALTO",S128)))</formula>
    </cfRule>
    <cfRule type="containsText" dxfId="412" priority="588" operator="containsText" text="RIESGO EXTREMO">
      <formula>NOT(ISERROR(SEARCH("RIESGO EXTREMO",S128)))</formula>
    </cfRule>
  </conditionalFormatting>
  <conditionalFormatting sqref="X128">
    <cfRule type="containsText" dxfId="411" priority="577" operator="containsText" text="RIESGO BAJO">
      <formula>NOT(ISERROR(SEARCH("RIESGO BAJO",X128)))</formula>
    </cfRule>
    <cfRule type="containsText" dxfId="410" priority="578" operator="containsText" text="RIESGO MODERADO">
      <formula>NOT(ISERROR(SEARCH("RIESGO MODERADO",X128)))</formula>
    </cfRule>
    <cfRule type="containsText" dxfId="409" priority="579" operator="containsText" text="RIESGO ALTO">
      <formula>NOT(ISERROR(SEARCH("RIESGO ALTO",X128)))</formula>
    </cfRule>
    <cfRule type="containsText" dxfId="408" priority="580" operator="containsText" text="RIESGO EXTREMO">
      <formula>NOT(ISERROR(SEARCH("RIESGO EXTREMO",X128)))</formula>
    </cfRule>
  </conditionalFormatting>
  <conditionalFormatting sqref="W128">
    <cfRule type="containsText" dxfId="407" priority="573" operator="containsText" text="RIESGO BAJO">
      <formula>NOT(ISERROR(SEARCH("RIESGO BAJO",W128)))</formula>
    </cfRule>
    <cfRule type="containsText" dxfId="406" priority="574" operator="containsText" text="RIESGO MODERADO">
      <formula>NOT(ISERROR(SEARCH("RIESGO MODERADO",W128)))</formula>
    </cfRule>
    <cfRule type="containsText" dxfId="405" priority="575" operator="containsText" text="RIESGO ALTO">
      <formula>NOT(ISERROR(SEARCH("RIESGO ALTO",W128)))</formula>
    </cfRule>
    <cfRule type="containsText" dxfId="404" priority="576" operator="containsText" text="RIESGO EXTREMO">
      <formula>NOT(ISERROR(SEARCH("RIESGO EXTREMO",W128)))</formula>
    </cfRule>
  </conditionalFormatting>
  <conditionalFormatting sqref="Y142">
    <cfRule type="containsText" dxfId="403" priority="569" operator="containsText" text="RIESGO BAJO">
      <formula>NOT(ISERROR(SEARCH("RIESGO BAJO",Y142)))</formula>
    </cfRule>
    <cfRule type="containsText" dxfId="402" priority="570" operator="containsText" text="RIESGO MODERADO">
      <formula>NOT(ISERROR(SEARCH("RIESGO MODERADO",Y142)))</formula>
    </cfRule>
    <cfRule type="containsText" dxfId="401" priority="571" operator="containsText" text="RIESGO ALTO">
      <formula>NOT(ISERROR(SEARCH("RIESGO ALTO",Y142)))</formula>
    </cfRule>
    <cfRule type="containsText" dxfId="400" priority="572" operator="containsText" text="RIESGO EXTREMO">
      <formula>NOT(ISERROR(SEARCH("RIESGO EXTREMO",Y142)))</formula>
    </cfRule>
  </conditionalFormatting>
  <conditionalFormatting sqref="Z144 Z146 Z142">
    <cfRule type="containsText" dxfId="399" priority="565" operator="containsText" text="RIESGO BAJO">
      <formula>NOT(ISERROR(SEARCH("RIESGO BAJO",Z142)))</formula>
    </cfRule>
    <cfRule type="containsText" dxfId="398" priority="566" operator="containsText" text="RIESGO MODERADO">
      <formula>NOT(ISERROR(SEARCH("RIESGO MODERADO",Z142)))</formula>
    </cfRule>
    <cfRule type="containsText" dxfId="397" priority="567" operator="containsText" text="RIESGO ALTO">
      <formula>NOT(ISERROR(SEARCH("RIESGO ALTO",Z142)))</formula>
    </cfRule>
    <cfRule type="containsText" dxfId="396" priority="568" operator="containsText" text="RIESGO EXTREMO">
      <formula>NOT(ISERROR(SEARCH("RIESGO EXTREMO",Z142)))</formula>
    </cfRule>
  </conditionalFormatting>
  <conditionalFormatting sqref="R144 R146 R142">
    <cfRule type="containsText" dxfId="395" priority="561" operator="containsText" text="RIESGO BAJO">
      <formula>NOT(ISERROR(SEARCH("RIESGO BAJO",R142)))</formula>
    </cfRule>
    <cfRule type="containsText" dxfId="394" priority="562" operator="containsText" text="RIESGO MODERADO">
      <formula>NOT(ISERROR(SEARCH("RIESGO MODERADO",R142)))</formula>
    </cfRule>
    <cfRule type="containsText" dxfId="393" priority="563" operator="containsText" text="RIESGO ALTO">
      <formula>NOT(ISERROR(SEARCH("RIESGO ALTO",R142)))</formula>
    </cfRule>
    <cfRule type="containsText" dxfId="392" priority="564" operator="containsText" text="RIESGO EXTREMO">
      <formula>NOT(ISERROR(SEARCH("RIESGO EXTREMO",R142)))</formula>
    </cfRule>
  </conditionalFormatting>
  <conditionalFormatting sqref="Y144">
    <cfRule type="containsText" dxfId="391" priority="557" operator="containsText" text="RIESGO BAJO">
      <formula>NOT(ISERROR(SEARCH("RIESGO BAJO",Y144)))</formula>
    </cfRule>
    <cfRule type="containsText" dxfId="390" priority="558" operator="containsText" text="RIESGO MODERADO">
      <formula>NOT(ISERROR(SEARCH("RIESGO MODERADO",Y144)))</formula>
    </cfRule>
    <cfRule type="containsText" dxfId="389" priority="559" operator="containsText" text="RIESGO ALTO">
      <formula>NOT(ISERROR(SEARCH("RIESGO ALTO",Y144)))</formula>
    </cfRule>
    <cfRule type="containsText" dxfId="388" priority="560" operator="containsText" text="RIESGO EXTREMO">
      <formula>NOT(ISERROR(SEARCH("RIESGO EXTREMO",Y144)))</formula>
    </cfRule>
  </conditionalFormatting>
  <conditionalFormatting sqref="Y146">
    <cfRule type="containsText" dxfId="387" priority="553" operator="containsText" text="RIESGO BAJO">
      <formula>NOT(ISERROR(SEARCH("RIESGO BAJO",Y146)))</formula>
    </cfRule>
    <cfRule type="containsText" dxfId="386" priority="554" operator="containsText" text="RIESGO MODERADO">
      <formula>NOT(ISERROR(SEARCH("RIESGO MODERADO",Y146)))</formula>
    </cfRule>
    <cfRule type="containsText" dxfId="385" priority="555" operator="containsText" text="RIESGO ALTO">
      <formula>NOT(ISERROR(SEARCH("RIESGO ALTO",Y146)))</formula>
    </cfRule>
    <cfRule type="containsText" dxfId="384" priority="556" operator="containsText" text="RIESGO EXTREMO">
      <formula>NOT(ISERROR(SEARCH("RIESGO EXTREMO",Y146)))</formula>
    </cfRule>
  </conditionalFormatting>
  <conditionalFormatting sqref="Q144 Q146 Q142">
    <cfRule type="containsText" dxfId="383" priority="545" operator="containsText" text="RIESGO BAJO">
      <formula>NOT(ISERROR(SEARCH("RIESGO BAJO",Q142)))</formula>
    </cfRule>
    <cfRule type="containsText" dxfId="382" priority="546" operator="containsText" text="RIESGO MODERADO">
      <formula>NOT(ISERROR(SEARCH("RIESGO MODERADO",Q142)))</formula>
    </cfRule>
    <cfRule type="containsText" dxfId="381" priority="547" operator="containsText" text="RIESGO ALTO">
      <formula>NOT(ISERROR(SEARCH("RIESGO ALTO",Q142)))</formula>
    </cfRule>
    <cfRule type="containsText" dxfId="380" priority="548" operator="containsText" text="RIESGO EXTREMO">
      <formula>NOT(ISERROR(SEARCH("RIESGO EXTREMO",Q142)))</formula>
    </cfRule>
  </conditionalFormatting>
  <conditionalFormatting sqref="S144 S146 S142">
    <cfRule type="containsText" dxfId="379" priority="549" operator="containsText" text="RIESGO BAJO">
      <formula>NOT(ISERROR(SEARCH("RIESGO BAJO",S142)))</formula>
    </cfRule>
    <cfRule type="containsText" dxfId="378" priority="550" operator="containsText" text="RIESGO MODERADO">
      <formula>NOT(ISERROR(SEARCH("RIESGO MODERADO",S142)))</formula>
    </cfRule>
    <cfRule type="containsText" dxfId="377" priority="551" operator="containsText" text="RIESGO ALTO">
      <formula>NOT(ISERROR(SEARCH("RIESGO ALTO",S142)))</formula>
    </cfRule>
    <cfRule type="containsText" dxfId="376" priority="552" operator="containsText" text="RIESGO EXTREMO">
      <formula>NOT(ISERROR(SEARCH("RIESGO EXTREMO",S142)))</formula>
    </cfRule>
  </conditionalFormatting>
  <conditionalFormatting sqref="X144 X146 X142">
    <cfRule type="containsText" dxfId="375" priority="541" operator="containsText" text="RIESGO BAJO">
      <formula>NOT(ISERROR(SEARCH("RIESGO BAJO",X142)))</formula>
    </cfRule>
    <cfRule type="containsText" dxfId="374" priority="542" operator="containsText" text="RIESGO MODERADO">
      <formula>NOT(ISERROR(SEARCH("RIESGO MODERADO",X142)))</formula>
    </cfRule>
    <cfRule type="containsText" dxfId="373" priority="543" operator="containsText" text="RIESGO ALTO">
      <formula>NOT(ISERROR(SEARCH("RIESGO ALTO",X142)))</formula>
    </cfRule>
    <cfRule type="containsText" dxfId="372" priority="544" operator="containsText" text="RIESGO EXTREMO">
      <formula>NOT(ISERROR(SEARCH("RIESGO EXTREMO",X142)))</formula>
    </cfRule>
  </conditionalFormatting>
  <conditionalFormatting sqref="W144 W146 W142">
    <cfRule type="containsText" dxfId="371" priority="537" operator="containsText" text="RIESGO BAJO">
      <formula>NOT(ISERROR(SEARCH("RIESGO BAJO",W142)))</formula>
    </cfRule>
    <cfRule type="containsText" dxfId="370" priority="538" operator="containsText" text="RIESGO MODERADO">
      <formula>NOT(ISERROR(SEARCH("RIESGO MODERADO",W142)))</formula>
    </cfRule>
    <cfRule type="containsText" dxfId="369" priority="539" operator="containsText" text="RIESGO ALTO">
      <formula>NOT(ISERROR(SEARCH("RIESGO ALTO",W142)))</formula>
    </cfRule>
    <cfRule type="containsText" dxfId="368" priority="540" operator="containsText" text="RIESGO EXTREMO">
      <formula>NOT(ISERROR(SEARCH("RIESGO EXTREMO",W142)))</formula>
    </cfRule>
  </conditionalFormatting>
  <conditionalFormatting sqref="Y116 Q114:S114 W114:Z114">
    <cfRule type="containsText" dxfId="367" priority="505" operator="containsText" text="RIESGO BAJO">
      <formula>NOT(ISERROR(SEARCH("RIESGO BAJO",Q114)))</formula>
    </cfRule>
    <cfRule type="containsText" dxfId="366" priority="506" operator="containsText" text="RIESGO MODERADO">
      <formula>NOT(ISERROR(SEARCH("RIESGO MODERADO",Q114)))</formula>
    </cfRule>
    <cfRule type="containsText" dxfId="365" priority="507" operator="containsText" text="RIESGO ALTO">
      <formula>NOT(ISERROR(SEARCH("RIESGO ALTO",Q114)))</formula>
    </cfRule>
    <cfRule type="containsText" dxfId="364" priority="508" operator="containsText" text="RIESGO EXTREMO">
      <formula>NOT(ISERROR(SEARCH("RIESGO EXTREMO",Q114)))</formula>
    </cfRule>
  </conditionalFormatting>
  <conditionalFormatting sqref="Z116">
    <cfRule type="containsText" dxfId="363" priority="501" operator="containsText" text="RIESGO BAJO">
      <formula>NOT(ISERROR(SEARCH("RIESGO BAJO",Z116)))</formula>
    </cfRule>
    <cfRule type="containsText" dxfId="362" priority="502" operator="containsText" text="RIESGO MODERADO">
      <formula>NOT(ISERROR(SEARCH("RIESGO MODERADO",Z116)))</formula>
    </cfRule>
    <cfRule type="containsText" dxfId="361" priority="503" operator="containsText" text="RIESGO ALTO">
      <formula>NOT(ISERROR(SEARCH("RIESGO ALTO",Z116)))</formula>
    </cfRule>
    <cfRule type="containsText" dxfId="360" priority="504" operator="containsText" text="RIESGO EXTREMO">
      <formula>NOT(ISERROR(SEARCH("RIESGO EXTREMO",Z116)))</formula>
    </cfRule>
  </conditionalFormatting>
  <conditionalFormatting sqref="Y118">
    <cfRule type="containsText" dxfId="359" priority="497" operator="containsText" text="RIESGO BAJO">
      <formula>NOT(ISERROR(SEARCH("RIESGO BAJO",Y118)))</formula>
    </cfRule>
    <cfRule type="containsText" dxfId="358" priority="498" operator="containsText" text="RIESGO MODERADO">
      <formula>NOT(ISERROR(SEARCH("RIESGO MODERADO",Y118)))</formula>
    </cfRule>
    <cfRule type="containsText" dxfId="357" priority="499" operator="containsText" text="RIESGO ALTO">
      <formula>NOT(ISERROR(SEARCH("RIESGO ALTO",Y118)))</formula>
    </cfRule>
    <cfRule type="containsText" dxfId="356" priority="500" operator="containsText" text="RIESGO EXTREMO">
      <formula>NOT(ISERROR(SEARCH("RIESGO EXTREMO",Y118)))</formula>
    </cfRule>
  </conditionalFormatting>
  <conditionalFormatting sqref="Z118">
    <cfRule type="containsText" dxfId="355" priority="493" operator="containsText" text="RIESGO BAJO">
      <formula>NOT(ISERROR(SEARCH("RIESGO BAJO",Z118)))</formula>
    </cfRule>
    <cfRule type="containsText" dxfId="354" priority="494" operator="containsText" text="RIESGO MODERADO">
      <formula>NOT(ISERROR(SEARCH("RIESGO MODERADO",Z118)))</formula>
    </cfRule>
    <cfRule type="containsText" dxfId="353" priority="495" operator="containsText" text="RIESGO ALTO">
      <formula>NOT(ISERROR(SEARCH("RIESGO ALTO",Z118)))</formula>
    </cfRule>
    <cfRule type="containsText" dxfId="352" priority="496" operator="containsText" text="RIESGO EXTREMO">
      <formula>NOT(ISERROR(SEARCH("RIESGO EXTREMO",Z118)))</formula>
    </cfRule>
  </conditionalFormatting>
  <conditionalFormatting sqref="R118">
    <cfRule type="containsText" dxfId="351" priority="485" operator="containsText" text="RIESGO BAJO">
      <formula>NOT(ISERROR(SEARCH("RIESGO BAJO",R118)))</formula>
    </cfRule>
    <cfRule type="containsText" dxfId="350" priority="486" operator="containsText" text="RIESGO MODERADO">
      <formula>NOT(ISERROR(SEARCH("RIESGO MODERADO",R118)))</formula>
    </cfRule>
    <cfRule type="containsText" dxfId="349" priority="487" operator="containsText" text="RIESGO ALTO">
      <formula>NOT(ISERROR(SEARCH("RIESGO ALTO",R118)))</formula>
    </cfRule>
    <cfRule type="containsText" dxfId="348" priority="488" operator="containsText" text="RIESGO EXTREMO">
      <formula>NOT(ISERROR(SEARCH("RIESGO EXTREMO",R118)))</formula>
    </cfRule>
  </conditionalFormatting>
  <conditionalFormatting sqref="R116">
    <cfRule type="containsText" dxfId="347" priority="489" operator="containsText" text="RIESGO BAJO">
      <formula>NOT(ISERROR(SEARCH("RIESGO BAJO",R116)))</formula>
    </cfRule>
    <cfRule type="containsText" dxfId="346" priority="490" operator="containsText" text="RIESGO MODERADO">
      <formula>NOT(ISERROR(SEARCH("RIESGO MODERADO",R116)))</formula>
    </cfRule>
    <cfRule type="containsText" dxfId="345" priority="491" operator="containsText" text="RIESGO ALTO">
      <formula>NOT(ISERROR(SEARCH("RIESGO ALTO",R116)))</formula>
    </cfRule>
    <cfRule type="containsText" dxfId="344" priority="492" operator="containsText" text="RIESGO EXTREMO">
      <formula>NOT(ISERROR(SEARCH("RIESGO EXTREMO",R116)))</formula>
    </cfRule>
  </conditionalFormatting>
  <conditionalFormatting sqref="Q116">
    <cfRule type="containsText" dxfId="343" priority="473" operator="containsText" text="RIESGO BAJO">
      <formula>NOT(ISERROR(SEARCH("RIESGO BAJO",Q116)))</formula>
    </cfRule>
    <cfRule type="containsText" dxfId="342" priority="474" operator="containsText" text="RIESGO MODERADO">
      <formula>NOT(ISERROR(SEARCH("RIESGO MODERADO",Q116)))</formula>
    </cfRule>
    <cfRule type="containsText" dxfId="341" priority="475" operator="containsText" text="RIESGO ALTO">
      <formula>NOT(ISERROR(SEARCH("RIESGO ALTO",Q116)))</formula>
    </cfRule>
    <cfRule type="containsText" dxfId="340" priority="476" operator="containsText" text="RIESGO EXTREMO">
      <formula>NOT(ISERROR(SEARCH("RIESGO EXTREMO",Q116)))</formula>
    </cfRule>
  </conditionalFormatting>
  <conditionalFormatting sqref="S116">
    <cfRule type="containsText" dxfId="339" priority="481" operator="containsText" text="RIESGO BAJO">
      <formula>NOT(ISERROR(SEARCH("RIESGO BAJO",S116)))</formula>
    </cfRule>
    <cfRule type="containsText" dxfId="338" priority="482" operator="containsText" text="RIESGO MODERADO">
      <formula>NOT(ISERROR(SEARCH("RIESGO MODERADO",S116)))</formula>
    </cfRule>
    <cfRule type="containsText" dxfId="337" priority="483" operator="containsText" text="RIESGO ALTO">
      <formula>NOT(ISERROR(SEARCH("RIESGO ALTO",S116)))</formula>
    </cfRule>
    <cfRule type="containsText" dxfId="336" priority="484" operator="containsText" text="RIESGO EXTREMO">
      <formula>NOT(ISERROR(SEARCH("RIESGO EXTREMO",S116)))</formula>
    </cfRule>
  </conditionalFormatting>
  <conditionalFormatting sqref="S118">
    <cfRule type="containsText" dxfId="335" priority="477" operator="containsText" text="RIESGO BAJO">
      <formula>NOT(ISERROR(SEARCH("RIESGO BAJO",S118)))</formula>
    </cfRule>
    <cfRule type="containsText" dxfId="334" priority="478" operator="containsText" text="RIESGO MODERADO">
      <formula>NOT(ISERROR(SEARCH("RIESGO MODERADO",S118)))</formula>
    </cfRule>
    <cfRule type="containsText" dxfId="333" priority="479" operator="containsText" text="RIESGO ALTO">
      <formula>NOT(ISERROR(SEARCH("RIESGO ALTO",S118)))</formula>
    </cfRule>
    <cfRule type="containsText" dxfId="332" priority="480" operator="containsText" text="RIESGO EXTREMO">
      <formula>NOT(ISERROR(SEARCH("RIESGO EXTREMO",S118)))</formula>
    </cfRule>
  </conditionalFormatting>
  <conditionalFormatting sqref="Q118">
    <cfRule type="containsText" dxfId="331" priority="469" operator="containsText" text="RIESGO BAJO">
      <formula>NOT(ISERROR(SEARCH("RIESGO BAJO",Q118)))</formula>
    </cfRule>
    <cfRule type="containsText" dxfId="330" priority="470" operator="containsText" text="RIESGO MODERADO">
      <formula>NOT(ISERROR(SEARCH("RIESGO MODERADO",Q118)))</formula>
    </cfRule>
    <cfRule type="containsText" dxfId="329" priority="471" operator="containsText" text="RIESGO ALTO">
      <formula>NOT(ISERROR(SEARCH("RIESGO ALTO",Q118)))</formula>
    </cfRule>
    <cfRule type="containsText" dxfId="328" priority="472" operator="containsText" text="RIESGO EXTREMO">
      <formula>NOT(ISERROR(SEARCH("RIESGO EXTREMO",Q118)))</formula>
    </cfRule>
  </conditionalFormatting>
  <conditionalFormatting sqref="W118">
    <cfRule type="containsText" dxfId="327" priority="453" operator="containsText" text="RIESGO BAJO">
      <formula>NOT(ISERROR(SEARCH("RIESGO BAJO",W118)))</formula>
    </cfRule>
    <cfRule type="containsText" dxfId="326" priority="454" operator="containsText" text="RIESGO MODERADO">
      <formula>NOT(ISERROR(SEARCH("RIESGO MODERADO",W118)))</formula>
    </cfRule>
    <cfRule type="containsText" dxfId="325" priority="455" operator="containsText" text="RIESGO ALTO">
      <formula>NOT(ISERROR(SEARCH("RIESGO ALTO",W118)))</formula>
    </cfRule>
    <cfRule type="containsText" dxfId="324" priority="456" operator="containsText" text="RIESGO EXTREMO">
      <formula>NOT(ISERROR(SEARCH("RIESGO EXTREMO",W118)))</formula>
    </cfRule>
  </conditionalFormatting>
  <conditionalFormatting sqref="X116">
    <cfRule type="containsText" dxfId="323" priority="465" operator="containsText" text="RIESGO BAJO">
      <formula>NOT(ISERROR(SEARCH("RIESGO BAJO",X116)))</formula>
    </cfRule>
    <cfRule type="containsText" dxfId="322" priority="466" operator="containsText" text="RIESGO MODERADO">
      <formula>NOT(ISERROR(SEARCH("RIESGO MODERADO",X116)))</formula>
    </cfRule>
    <cfRule type="containsText" dxfId="321" priority="467" operator="containsText" text="RIESGO ALTO">
      <formula>NOT(ISERROR(SEARCH("RIESGO ALTO",X116)))</formula>
    </cfRule>
    <cfRule type="containsText" dxfId="320" priority="468" operator="containsText" text="RIESGO EXTREMO">
      <formula>NOT(ISERROR(SEARCH("RIESGO EXTREMO",X116)))</formula>
    </cfRule>
  </conditionalFormatting>
  <conditionalFormatting sqref="X118">
    <cfRule type="containsText" dxfId="319" priority="461" operator="containsText" text="RIESGO BAJO">
      <formula>NOT(ISERROR(SEARCH("RIESGO BAJO",X118)))</formula>
    </cfRule>
    <cfRule type="containsText" dxfId="318" priority="462" operator="containsText" text="RIESGO MODERADO">
      <formula>NOT(ISERROR(SEARCH("RIESGO MODERADO",X118)))</formula>
    </cfRule>
    <cfRule type="containsText" dxfId="317" priority="463" operator="containsText" text="RIESGO ALTO">
      <formula>NOT(ISERROR(SEARCH("RIESGO ALTO",X118)))</formula>
    </cfRule>
    <cfRule type="containsText" dxfId="316" priority="464" operator="containsText" text="RIESGO EXTREMO">
      <formula>NOT(ISERROR(SEARCH("RIESGO EXTREMO",X118)))</formula>
    </cfRule>
  </conditionalFormatting>
  <conditionalFormatting sqref="W116">
    <cfRule type="containsText" dxfId="315" priority="457" operator="containsText" text="RIESGO BAJO">
      <formula>NOT(ISERROR(SEARCH("RIESGO BAJO",W116)))</formula>
    </cfRule>
    <cfRule type="containsText" dxfId="314" priority="458" operator="containsText" text="RIESGO MODERADO">
      <formula>NOT(ISERROR(SEARCH("RIESGO MODERADO",W116)))</formula>
    </cfRule>
    <cfRule type="containsText" dxfId="313" priority="459" operator="containsText" text="RIESGO ALTO">
      <formula>NOT(ISERROR(SEARCH("RIESGO ALTO",W116)))</formula>
    </cfRule>
    <cfRule type="containsText" dxfId="312" priority="460" operator="containsText" text="RIESGO EXTREMO">
      <formula>NOT(ISERROR(SEARCH("RIESGO EXTREMO",W116)))</formula>
    </cfRule>
  </conditionalFormatting>
  <conditionalFormatting sqref="Y162 Z161:Z163 Q161:S163 W161:X163">
    <cfRule type="containsText" dxfId="311" priority="449" operator="containsText" text="RIESGO BAJO">
      <formula>NOT(ISERROR(SEARCH("RIESGO BAJO",Q161)))</formula>
    </cfRule>
    <cfRule type="containsText" dxfId="310" priority="450" operator="containsText" text="RIESGO MODERADO">
      <formula>NOT(ISERROR(SEARCH("RIESGO MODERADO",Q161)))</formula>
    </cfRule>
    <cfRule type="containsText" dxfId="309" priority="451" operator="containsText" text="RIESGO ALTO">
      <formula>NOT(ISERROR(SEARCH("RIESGO ALTO",Q161)))</formula>
    </cfRule>
    <cfRule type="containsText" dxfId="308" priority="452" operator="containsText" text="RIESGO EXTREMO">
      <formula>NOT(ISERROR(SEARCH("RIESGO EXTREMO",Q161)))</formula>
    </cfRule>
  </conditionalFormatting>
  <conditionalFormatting sqref="Y163">
    <cfRule type="containsText" dxfId="307" priority="441" operator="containsText" text="RIESGO BAJO">
      <formula>NOT(ISERROR(SEARCH("RIESGO BAJO",Y163)))</formula>
    </cfRule>
    <cfRule type="containsText" dxfId="306" priority="442" operator="containsText" text="RIESGO MODERADO">
      <formula>NOT(ISERROR(SEARCH("RIESGO MODERADO",Y163)))</formula>
    </cfRule>
    <cfRule type="containsText" dxfId="305" priority="443" operator="containsText" text="RIESGO ALTO">
      <formula>NOT(ISERROR(SEARCH("RIESGO ALTO",Y163)))</formula>
    </cfRule>
    <cfRule type="containsText" dxfId="304" priority="444" operator="containsText" text="RIESGO EXTREMO">
      <formula>NOT(ISERROR(SEARCH("RIESGO EXTREMO",Y163)))</formula>
    </cfRule>
  </conditionalFormatting>
  <conditionalFormatting sqref="Y161">
    <cfRule type="containsText" dxfId="303" priority="445" operator="containsText" text="RIESGO BAJO">
      <formula>NOT(ISERROR(SEARCH("RIESGO BAJO",Y161)))</formula>
    </cfRule>
    <cfRule type="containsText" dxfId="302" priority="446" operator="containsText" text="RIESGO MODERADO">
      <formula>NOT(ISERROR(SEARCH("RIESGO MODERADO",Y161)))</formula>
    </cfRule>
    <cfRule type="containsText" dxfId="301" priority="447" operator="containsText" text="RIESGO ALTO">
      <formula>NOT(ISERROR(SEARCH("RIESGO ALTO",Y161)))</formula>
    </cfRule>
    <cfRule type="containsText" dxfId="300" priority="448" operator="containsText" text="RIESGO EXTREMO">
      <formula>NOT(ISERROR(SEARCH("RIESGO EXTREMO",Y161)))</formula>
    </cfRule>
  </conditionalFormatting>
  <conditionalFormatting sqref="Y154">
    <cfRule type="containsText" dxfId="299" priority="437" operator="containsText" text="RIESGO BAJO">
      <formula>NOT(ISERROR(SEARCH("RIESGO BAJO",Y154)))</formula>
    </cfRule>
    <cfRule type="containsText" dxfId="298" priority="438" operator="containsText" text="RIESGO MODERADO">
      <formula>NOT(ISERROR(SEARCH("RIESGO MODERADO",Y154)))</formula>
    </cfRule>
    <cfRule type="containsText" dxfId="297" priority="439" operator="containsText" text="RIESGO ALTO">
      <formula>NOT(ISERROR(SEARCH("RIESGO ALTO",Y154)))</formula>
    </cfRule>
    <cfRule type="containsText" dxfId="296" priority="440" operator="containsText" text="RIESGO EXTREMO">
      <formula>NOT(ISERROR(SEARCH("RIESGO EXTREMO",Y154)))</formula>
    </cfRule>
  </conditionalFormatting>
  <conditionalFormatting sqref="Z151 Z154">
    <cfRule type="containsText" dxfId="295" priority="433" operator="containsText" text="RIESGO BAJO">
      <formula>NOT(ISERROR(SEARCH("RIESGO BAJO",Z151)))</formula>
    </cfRule>
    <cfRule type="containsText" dxfId="294" priority="434" operator="containsText" text="RIESGO MODERADO">
      <formula>NOT(ISERROR(SEARCH("RIESGO MODERADO",Z151)))</formula>
    </cfRule>
    <cfRule type="containsText" dxfId="293" priority="435" operator="containsText" text="RIESGO ALTO">
      <formula>NOT(ISERROR(SEARCH("RIESGO ALTO",Z151)))</formula>
    </cfRule>
    <cfRule type="containsText" dxfId="292" priority="436" operator="containsText" text="RIESGO EXTREMO">
      <formula>NOT(ISERROR(SEARCH("RIESGO EXTREMO",Z151)))</formula>
    </cfRule>
  </conditionalFormatting>
  <conditionalFormatting sqref="R151 R154">
    <cfRule type="containsText" dxfId="291" priority="429" operator="containsText" text="RIESGO BAJO">
      <formula>NOT(ISERROR(SEARCH("RIESGO BAJO",R151)))</formula>
    </cfRule>
    <cfRule type="containsText" dxfId="290" priority="430" operator="containsText" text="RIESGO MODERADO">
      <formula>NOT(ISERROR(SEARCH("RIESGO MODERADO",R151)))</formula>
    </cfRule>
    <cfRule type="containsText" dxfId="289" priority="431" operator="containsText" text="RIESGO ALTO">
      <formula>NOT(ISERROR(SEARCH("RIESGO ALTO",R151)))</formula>
    </cfRule>
    <cfRule type="containsText" dxfId="288" priority="432" operator="containsText" text="RIESGO EXTREMO">
      <formula>NOT(ISERROR(SEARCH("RIESGO EXTREMO",R151)))</formula>
    </cfRule>
  </conditionalFormatting>
  <conditionalFormatting sqref="Y151">
    <cfRule type="containsText" dxfId="287" priority="425" operator="containsText" text="RIESGO BAJO">
      <formula>NOT(ISERROR(SEARCH("RIESGO BAJO",Y151)))</formula>
    </cfRule>
    <cfRule type="containsText" dxfId="286" priority="426" operator="containsText" text="RIESGO MODERADO">
      <formula>NOT(ISERROR(SEARCH("RIESGO MODERADO",Y151)))</formula>
    </cfRule>
    <cfRule type="containsText" dxfId="285" priority="427" operator="containsText" text="RIESGO ALTO">
      <formula>NOT(ISERROR(SEARCH("RIESGO ALTO",Y151)))</formula>
    </cfRule>
    <cfRule type="containsText" dxfId="284" priority="428" operator="containsText" text="RIESGO EXTREMO">
      <formula>NOT(ISERROR(SEARCH("RIESGO EXTREMO",Y151)))</formula>
    </cfRule>
  </conditionalFormatting>
  <conditionalFormatting sqref="Q151 Q154">
    <cfRule type="containsText" dxfId="283" priority="417" operator="containsText" text="RIESGO BAJO">
      <formula>NOT(ISERROR(SEARCH("RIESGO BAJO",Q151)))</formula>
    </cfRule>
    <cfRule type="containsText" dxfId="282" priority="418" operator="containsText" text="RIESGO MODERADO">
      <formula>NOT(ISERROR(SEARCH("RIESGO MODERADO",Q151)))</formula>
    </cfRule>
    <cfRule type="containsText" dxfId="281" priority="419" operator="containsText" text="RIESGO ALTO">
      <formula>NOT(ISERROR(SEARCH("RIESGO ALTO",Q151)))</formula>
    </cfRule>
    <cfRule type="containsText" dxfId="280" priority="420" operator="containsText" text="RIESGO EXTREMO">
      <formula>NOT(ISERROR(SEARCH("RIESGO EXTREMO",Q151)))</formula>
    </cfRule>
  </conditionalFormatting>
  <conditionalFormatting sqref="S151 S154">
    <cfRule type="containsText" dxfId="279" priority="421" operator="containsText" text="RIESGO BAJO">
      <formula>NOT(ISERROR(SEARCH("RIESGO BAJO",S151)))</formula>
    </cfRule>
    <cfRule type="containsText" dxfId="278" priority="422" operator="containsText" text="RIESGO MODERADO">
      <formula>NOT(ISERROR(SEARCH("RIESGO MODERADO",S151)))</formula>
    </cfRule>
    <cfRule type="containsText" dxfId="277" priority="423" operator="containsText" text="RIESGO ALTO">
      <formula>NOT(ISERROR(SEARCH("RIESGO ALTO",S151)))</formula>
    </cfRule>
    <cfRule type="containsText" dxfId="276" priority="424" operator="containsText" text="RIESGO EXTREMO">
      <formula>NOT(ISERROR(SEARCH("RIESGO EXTREMO",S151)))</formula>
    </cfRule>
  </conditionalFormatting>
  <conditionalFormatting sqref="X151 X154">
    <cfRule type="containsText" dxfId="275" priority="413" operator="containsText" text="RIESGO BAJO">
      <formula>NOT(ISERROR(SEARCH("RIESGO BAJO",X151)))</formula>
    </cfRule>
    <cfRule type="containsText" dxfId="274" priority="414" operator="containsText" text="RIESGO MODERADO">
      <formula>NOT(ISERROR(SEARCH("RIESGO MODERADO",X151)))</formula>
    </cfRule>
    <cfRule type="containsText" dxfId="273" priority="415" operator="containsText" text="RIESGO ALTO">
      <formula>NOT(ISERROR(SEARCH("RIESGO ALTO",X151)))</formula>
    </cfRule>
    <cfRule type="containsText" dxfId="272" priority="416" operator="containsText" text="RIESGO EXTREMO">
      <formula>NOT(ISERROR(SEARCH("RIESGO EXTREMO",X151)))</formula>
    </cfRule>
  </conditionalFormatting>
  <conditionalFormatting sqref="W151 W154">
    <cfRule type="containsText" dxfId="271" priority="409" operator="containsText" text="RIESGO BAJO">
      <formula>NOT(ISERROR(SEARCH("RIESGO BAJO",W151)))</formula>
    </cfRule>
    <cfRule type="containsText" dxfId="270" priority="410" operator="containsText" text="RIESGO MODERADO">
      <formula>NOT(ISERROR(SEARCH("RIESGO MODERADO",W151)))</formula>
    </cfRule>
    <cfRule type="containsText" dxfId="269" priority="411" operator="containsText" text="RIESGO ALTO">
      <formula>NOT(ISERROR(SEARCH("RIESGO ALTO",W151)))</formula>
    </cfRule>
    <cfRule type="containsText" dxfId="268" priority="412" operator="containsText" text="RIESGO EXTREMO">
      <formula>NOT(ISERROR(SEARCH("RIESGO EXTREMO",W151)))</formula>
    </cfRule>
  </conditionalFormatting>
  <conditionalFormatting sqref="Y148 Q138:S138 W138:Z138">
    <cfRule type="containsText" dxfId="267" priority="377" operator="containsText" text="RIESGO BAJO">
      <formula>NOT(ISERROR(SEARCH("RIESGO BAJO",Q138)))</formula>
    </cfRule>
    <cfRule type="containsText" dxfId="266" priority="378" operator="containsText" text="RIESGO MODERADO">
      <formula>NOT(ISERROR(SEARCH("RIESGO MODERADO",Q138)))</formula>
    </cfRule>
    <cfRule type="containsText" dxfId="265" priority="379" operator="containsText" text="RIESGO ALTO">
      <formula>NOT(ISERROR(SEARCH("RIESGO ALTO",Q138)))</formula>
    </cfRule>
    <cfRule type="containsText" dxfId="264" priority="380" operator="containsText" text="RIESGO EXTREMO">
      <formula>NOT(ISERROR(SEARCH("RIESGO EXTREMO",Q138)))</formula>
    </cfRule>
  </conditionalFormatting>
  <conditionalFormatting sqref="Z140 Z148">
    <cfRule type="containsText" dxfId="263" priority="373" operator="containsText" text="RIESGO BAJO">
      <formula>NOT(ISERROR(SEARCH("RIESGO BAJO",Z140)))</formula>
    </cfRule>
    <cfRule type="containsText" dxfId="262" priority="374" operator="containsText" text="RIESGO MODERADO">
      <formula>NOT(ISERROR(SEARCH("RIESGO MODERADO",Z140)))</formula>
    </cfRule>
    <cfRule type="containsText" dxfId="261" priority="375" operator="containsText" text="RIESGO ALTO">
      <formula>NOT(ISERROR(SEARCH("RIESGO ALTO",Z140)))</formula>
    </cfRule>
    <cfRule type="containsText" dxfId="260" priority="376" operator="containsText" text="RIESGO EXTREMO">
      <formula>NOT(ISERROR(SEARCH("RIESGO EXTREMO",Z140)))</formula>
    </cfRule>
  </conditionalFormatting>
  <conditionalFormatting sqref="R140 R148">
    <cfRule type="containsText" dxfId="259" priority="369" operator="containsText" text="RIESGO BAJO">
      <formula>NOT(ISERROR(SEARCH("RIESGO BAJO",R140)))</formula>
    </cfRule>
    <cfRule type="containsText" dxfId="258" priority="370" operator="containsText" text="RIESGO MODERADO">
      <formula>NOT(ISERROR(SEARCH("RIESGO MODERADO",R140)))</formula>
    </cfRule>
    <cfRule type="containsText" dxfId="257" priority="371" operator="containsText" text="RIESGO ALTO">
      <formula>NOT(ISERROR(SEARCH("RIESGO ALTO",R140)))</formula>
    </cfRule>
    <cfRule type="containsText" dxfId="256" priority="372" operator="containsText" text="RIESGO EXTREMO">
      <formula>NOT(ISERROR(SEARCH("RIESGO EXTREMO",R140)))</formula>
    </cfRule>
  </conditionalFormatting>
  <conditionalFormatting sqref="Y140">
    <cfRule type="containsText" dxfId="255" priority="365" operator="containsText" text="RIESGO BAJO">
      <formula>NOT(ISERROR(SEARCH("RIESGO BAJO",Y140)))</formula>
    </cfRule>
    <cfRule type="containsText" dxfId="254" priority="366" operator="containsText" text="RIESGO MODERADO">
      <formula>NOT(ISERROR(SEARCH("RIESGO MODERADO",Y140)))</formula>
    </cfRule>
    <cfRule type="containsText" dxfId="253" priority="367" operator="containsText" text="RIESGO ALTO">
      <formula>NOT(ISERROR(SEARCH("RIESGO ALTO",Y140)))</formula>
    </cfRule>
    <cfRule type="containsText" dxfId="252" priority="368" operator="containsText" text="RIESGO EXTREMO">
      <formula>NOT(ISERROR(SEARCH("RIESGO EXTREMO",Y140)))</formula>
    </cfRule>
  </conditionalFormatting>
  <conditionalFormatting sqref="Q140 Q148">
    <cfRule type="containsText" dxfId="251" priority="357" operator="containsText" text="RIESGO BAJO">
      <formula>NOT(ISERROR(SEARCH("RIESGO BAJO",Q140)))</formula>
    </cfRule>
    <cfRule type="containsText" dxfId="250" priority="358" operator="containsText" text="RIESGO MODERADO">
      <formula>NOT(ISERROR(SEARCH("RIESGO MODERADO",Q140)))</formula>
    </cfRule>
    <cfRule type="containsText" dxfId="249" priority="359" operator="containsText" text="RIESGO ALTO">
      <formula>NOT(ISERROR(SEARCH("RIESGO ALTO",Q140)))</formula>
    </cfRule>
    <cfRule type="containsText" dxfId="248" priority="360" operator="containsText" text="RIESGO EXTREMO">
      <formula>NOT(ISERROR(SEARCH("RIESGO EXTREMO",Q140)))</formula>
    </cfRule>
  </conditionalFormatting>
  <conditionalFormatting sqref="S140 S148">
    <cfRule type="containsText" dxfId="247" priority="361" operator="containsText" text="RIESGO BAJO">
      <formula>NOT(ISERROR(SEARCH("RIESGO BAJO",S140)))</formula>
    </cfRule>
    <cfRule type="containsText" dxfId="246" priority="362" operator="containsText" text="RIESGO MODERADO">
      <formula>NOT(ISERROR(SEARCH("RIESGO MODERADO",S140)))</formula>
    </cfRule>
    <cfRule type="containsText" dxfId="245" priority="363" operator="containsText" text="RIESGO ALTO">
      <formula>NOT(ISERROR(SEARCH("RIESGO ALTO",S140)))</formula>
    </cfRule>
    <cfRule type="containsText" dxfId="244" priority="364" operator="containsText" text="RIESGO EXTREMO">
      <formula>NOT(ISERROR(SEARCH("RIESGO EXTREMO",S140)))</formula>
    </cfRule>
  </conditionalFormatting>
  <conditionalFormatting sqref="X140 X148">
    <cfRule type="containsText" dxfId="243" priority="353" operator="containsText" text="RIESGO BAJO">
      <formula>NOT(ISERROR(SEARCH("RIESGO BAJO",X140)))</formula>
    </cfRule>
    <cfRule type="containsText" dxfId="242" priority="354" operator="containsText" text="RIESGO MODERADO">
      <formula>NOT(ISERROR(SEARCH("RIESGO MODERADO",X140)))</formula>
    </cfRule>
    <cfRule type="containsText" dxfId="241" priority="355" operator="containsText" text="RIESGO ALTO">
      <formula>NOT(ISERROR(SEARCH("RIESGO ALTO",X140)))</formula>
    </cfRule>
    <cfRule type="containsText" dxfId="240" priority="356" operator="containsText" text="RIESGO EXTREMO">
      <formula>NOT(ISERROR(SEARCH("RIESGO EXTREMO",X140)))</formula>
    </cfRule>
  </conditionalFormatting>
  <conditionalFormatting sqref="W140 W148">
    <cfRule type="containsText" dxfId="239" priority="349" operator="containsText" text="RIESGO BAJO">
      <formula>NOT(ISERROR(SEARCH("RIESGO BAJO",W140)))</formula>
    </cfRule>
    <cfRule type="containsText" dxfId="238" priority="350" operator="containsText" text="RIESGO MODERADO">
      <formula>NOT(ISERROR(SEARCH("RIESGO MODERADO",W140)))</formula>
    </cfRule>
    <cfRule type="containsText" dxfId="237" priority="351" operator="containsText" text="RIESGO ALTO">
      <formula>NOT(ISERROR(SEARCH("RIESGO ALTO",W140)))</formula>
    </cfRule>
    <cfRule type="containsText" dxfId="236" priority="352" operator="containsText" text="RIESGO EXTREMO">
      <formula>NOT(ISERROR(SEARCH("RIESGO EXTREMO",W140)))</formula>
    </cfRule>
  </conditionalFormatting>
  <conditionalFormatting sqref="Y97 Y99 Q94:S94 W94:Z94">
    <cfRule type="containsText" dxfId="235" priority="317" operator="containsText" text="RIESGO BAJO">
      <formula>NOT(ISERROR(SEARCH("RIESGO BAJO",Q94)))</formula>
    </cfRule>
    <cfRule type="containsText" dxfId="234" priority="318" operator="containsText" text="RIESGO MODERADO">
      <formula>NOT(ISERROR(SEARCH("RIESGO MODERADO",Q94)))</formula>
    </cfRule>
    <cfRule type="containsText" dxfId="233" priority="319" operator="containsText" text="RIESGO ALTO">
      <formula>NOT(ISERROR(SEARCH("RIESGO ALTO",Q94)))</formula>
    </cfRule>
    <cfRule type="containsText" dxfId="232" priority="320" operator="containsText" text="RIESGO EXTREMO">
      <formula>NOT(ISERROR(SEARCH("RIESGO EXTREMO",Q94)))</formula>
    </cfRule>
  </conditionalFormatting>
  <conditionalFormatting sqref="Z97 Z99">
    <cfRule type="containsText" dxfId="231" priority="313" operator="containsText" text="RIESGO BAJO">
      <formula>NOT(ISERROR(SEARCH("RIESGO BAJO",Z97)))</formula>
    </cfRule>
    <cfRule type="containsText" dxfId="230" priority="314" operator="containsText" text="RIESGO MODERADO">
      <formula>NOT(ISERROR(SEARCH("RIESGO MODERADO",Z97)))</formula>
    </cfRule>
    <cfRule type="containsText" dxfId="229" priority="315" operator="containsText" text="RIESGO ALTO">
      <formula>NOT(ISERROR(SEARCH("RIESGO ALTO",Z97)))</formula>
    </cfRule>
    <cfRule type="containsText" dxfId="228" priority="316" operator="containsText" text="RIESGO EXTREMO">
      <formula>NOT(ISERROR(SEARCH("RIESGO EXTREMO",Z97)))</formula>
    </cfRule>
  </conditionalFormatting>
  <conditionalFormatting sqref="R97 R99">
    <cfRule type="containsText" dxfId="227" priority="309" operator="containsText" text="RIESGO BAJO">
      <formula>NOT(ISERROR(SEARCH("RIESGO BAJO",R97)))</formula>
    </cfRule>
    <cfRule type="containsText" dxfId="226" priority="310" operator="containsText" text="RIESGO MODERADO">
      <formula>NOT(ISERROR(SEARCH("RIESGO MODERADO",R97)))</formula>
    </cfRule>
    <cfRule type="containsText" dxfId="225" priority="311" operator="containsText" text="RIESGO ALTO">
      <formula>NOT(ISERROR(SEARCH("RIESGO ALTO",R97)))</formula>
    </cfRule>
    <cfRule type="containsText" dxfId="224" priority="312" operator="containsText" text="RIESGO EXTREMO">
      <formula>NOT(ISERROR(SEARCH("RIESGO EXTREMO",R97)))</formula>
    </cfRule>
  </conditionalFormatting>
  <conditionalFormatting sqref="Q97 Q99">
    <cfRule type="containsText" dxfId="223" priority="301" operator="containsText" text="RIESGO BAJO">
      <formula>NOT(ISERROR(SEARCH("RIESGO BAJO",Q97)))</formula>
    </cfRule>
    <cfRule type="containsText" dxfId="222" priority="302" operator="containsText" text="RIESGO MODERADO">
      <formula>NOT(ISERROR(SEARCH("RIESGO MODERADO",Q97)))</formula>
    </cfRule>
    <cfRule type="containsText" dxfId="221" priority="303" operator="containsText" text="RIESGO ALTO">
      <formula>NOT(ISERROR(SEARCH("RIESGO ALTO",Q97)))</formula>
    </cfRule>
    <cfRule type="containsText" dxfId="220" priority="304" operator="containsText" text="RIESGO EXTREMO">
      <formula>NOT(ISERROR(SEARCH("RIESGO EXTREMO",Q97)))</formula>
    </cfRule>
  </conditionalFormatting>
  <conditionalFormatting sqref="S97 S99">
    <cfRule type="containsText" dxfId="219" priority="305" operator="containsText" text="RIESGO BAJO">
      <formula>NOT(ISERROR(SEARCH("RIESGO BAJO",S97)))</formula>
    </cfRule>
    <cfRule type="containsText" dxfId="218" priority="306" operator="containsText" text="RIESGO MODERADO">
      <formula>NOT(ISERROR(SEARCH("RIESGO MODERADO",S97)))</formula>
    </cfRule>
    <cfRule type="containsText" dxfId="217" priority="307" operator="containsText" text="RIESGO ALTO">
      <formula>NOT(ISERROR(SEARCH("RIESGO ALTO",S97)))</formula>
    </cfRule>
    <cfRule type="containsText" dxfId="216" priority="308" operator="containsText" text="RIESGO EXTREMO">
      <formula>NOT(ISERROR(SEARCH("RIESGO EXTREMO",S97)))</formula>
    </cfRule>
  </conditionalFormatting>
  <conditionalFormatting sqref="X97 X99">
    <cfRule type="containsText" dxfId="215" priority="297" operator="containsText" text="RIESGO BAJO">
      <formula>NOT(ISERROR(SEARCH("RIESGO BAJO",X97)))</formula>
    </cfRule>
    <cfRule type="containsText" dxfId="214" priority="298" operator="containsText" text="RIESGO MODERADO">
      <formula>NOT(ISERROR(SEARCH("RIESGO MODERADO",X97)))</formula>
    </cfRule>
    <cfRule type="containsText" dxfId="213" priority="299" operator="containsText" text="RIESGO ALTO">
      <formula>NOT(ISERROR(SEARCH("RIESGO ALTO",X97)))</formula>
    </cfRule>
    <cfRule type="containsText" dxfId="212" priority="300" operator="containsText" text="RIESGO EXTREMO">
      <formula>NOT(ISERROR(SEARCH("RIESGO EXTREMO",X97)))</formula>
    </cfRule>
  </conditionalFormatting>
  <conditionalFormatting sqref="W97 W99">
    <cfRule type="containsText" dxfId="211" priority="293" operator="containsText" text="RIESGO BAJO">
      <formula>NOT(ISERROR(SEARCH("RIESGO BAJO",W97)))</formula>
    </cfRule>
    <cfRule type="containsText" dxfId="210" priority="294" operator="containsText" text="RIESGO MODERADO">
      <formula>NOT(ISERROR(SEARCH("RIESGO MODERADO",W97)))</formula>
    </cfRule>
    <cfRule type="containsText" dxfId="209" priority="295" operator="containsText" text="RIESGO ALTO">
      <formula>NOT(ISERROR(SEARCH("RIESGO ALTO",W97)))</formula>
    </cfRule>
    <cfRule type="containsText" dxfId="208" priority="296" operator="containsText" text="RIESGO EXTREMO">
      <formula>NOT(ISERROR(SEARCH("RIESGO EXTREMO",W97)))</formula>
    </cfRule>
  </conditionalFormatting>
  <conditionalFormatting sqref="R56 Y56">
    <cfRule type="containsText" dxfId="207" priority="205" operator="containsText" text="RIESGO BAJO">
      <formula>NOT(ISERROR(SEARCH("RIESGO BAJO",R56)))</formula>
    </cfRule>
    <cfRule type="containsText" dxfId="206" priority="206" operator="containsText" text="RIESGO MODERADO">
      <formula>NOT(ISERROR(SEARCH("RIESGO MODERADO",R56)))</formula>
    </cfRule>
    <cfRule type="containsText" dxfId="205" priority="207" operator="containsText" text="RIESGO ALTO">
      <formula>NOT(ISERROR(SEARCH("RIESGO ALTO",R56)))</formula>
    </cfRule>
    <cfRule type="containsText" dxfId="204" priority="208" operator="containsText" text="RIESGO EXTREMO">
      <formula>NOT(ISERROR(SEARCH("RIESGO EXTREMO",R56)))</formula>
    </cfRule>
  </conditionalFormatting>
  <conditionalFormatting sqref="Y62">
    <cfRule type="containsText" dxfId="203" priority="189" operator="containsText" text="RIESGO BAJO">
      <formula>NOT(ISERROR(SEARCH("RIESGO BAJO",Y62)))</formula>
    </cfRule>
    <cfRule type="containsText" dxfId="202" priority="190" operator="containsText" text="RIESGO MODERADO">
      <formula>NOT(ISERROR(SEARCH("RIESGO MODERADO",Y62)))</formula>
    </cfRule>
    <cfRule type="containsText" dxfId="201" priority="191" operator="containsText" text="RIESGO ALTO">
      <formula>NOT(ISERROR(SEARCH("RIESGO ALTO",Y62)))</formula>
    </cfRule>
    <cfRule type="containsText" dxfId="200" priority="192" operator="containsText" text="RIESGO EXTREMO">
      <formula>NOT(ISERROR(SEARCH("RIESGO EXTREMO",Y62)))</formula>
    </cfRule>
  </conditionalFormatting>
  <conditionalFormatting sqref="R65">
    <cfRule type="containsText" dxfId="199" priority="201" operator="containsText" text="RIESGO BAJO">
      <formula>NOT(ISERROR(SEARCH("RIESGO BAJO",R65)))</formula>
    </cfRule>
    <cfRule type="containsText" dxfId="198" priority="202" operator="containsText" text="RIESGO MODERADO">
      <formula>NOT(ISERROR(SEARCH("RIESGO MODERADO",R65)))</formula>
    </cfRule>
    <cfRule type="containsText" dxfId="197" priority="203" operator="containsText" text="RIESGO ALTO">
      <formula>NOT(ISERROR(SEARCH("RIESGO ALTO",R65)))</formula>
    </cfRule>
    <cfRule type="containsText" dxfId="196" priority="204" operator="containsText" text="RIESGO EXTREMO">
      <formula>NOT(ISERROR(SEARCH("RIESGO EXTREMO",R65)))</formula>
    </cfRule>
  </conditionalFormatting>
  <conditionalFormatting sqref="Z62">
    <cfRule type="containsText" dxfId="195" priority="169" operator="containsText" text="RIESGO BAJO">
      <formula>NOT(ISERROR(SEARCH("RIESGO BAJO",Z62)))</formula>
    </cfRule>
    <cfRule type="containsText" dxfId="194" priority="170" operator="containsText" text="RIESGO MODERADO">
      <formula>NOT(ISERROR(SEARCH("RIESGO MODERADO",Z62)))</formula>
    </cfRule>
    <cfRule type="containsText" dxfId="193" priority="171" operator="containsText" text="RIESGO ALTO">
      <formula>NOT(ISERROR(SEARCH("RIESGO ALTO",Z62)))</formula>
    </cfRule>
    <cfRule type="containsText" dxfId="192" priority="172" operator="containsText" text="RIESGO EXTREMO">
      <formula>NOT(ISERROR(SEARCH("RIESGO EXTREMO",Z62)))</formula>
    </cfRule>
  </conditionalFormatting>
  <conditionalFormatting sqref="R62">
    <cfRule type="containsText" dxfId="191" priority="197" operator="containsText" text="RIESGO BAJO">
      <formula>NOT(ISERROR(SEARCH("RIESGO BAJO",R62)))</formula>
    </cfRule>
    <cfRule type="containsText" dxfId="190" priority="198" operator="containsText" text="RIESGO MODERADO">
      <formula>NOT(ISERROR(SEARCH("RIESGO MODERADO",R62)))</formula>
    </cfRule>
    <cfRule type="containsText" dxfId="189" priority="199" operator="containsText" text="RIESGO ALTO">
      <formula>NOT(ISERROR(SEARCH("RIESGO ALTO",R62)))</formula>
    </cfRule>
    <cfRule type="containsText" dxfId="188" priority="200" operator="containsText" text="RIESGO EXTREMO">
      <formula>NOT(ISERROR(SEARCH("RIESGO EXTREMO",R62)))</formula>
    </cfRule>
  </conditionalFormatting>
  <conditionalFormatting sqref="Y59">
    <cfRule type="containsText" dxfId="187" priority="193" operator="containsText" text="RIESGO BAJO">
      <formula>NOT(ISERROR(SEARCH("RIESGO BAJO",Y59)))</formula>
    </cfRule>
    <cfRule type="containsText" dxfId="186" priority="194" operator="containsText" text="RIESGO MODERADO">
      <formula>NOT(ISERROR(SEARCH("RIESGO MODERADO",Y59)))</formula>
    </cfRule>
    <cfRule type="containsText" dxfId="185" priority="195" operator="containsText" text="RIESGO ALTO">
      <formula>NOT(ISERROR(SEARCH("RIESGO ALTO",Y59)))</formula>
    </cfRule>
    <cfRule type="containsText" dxfId="184" priority="196" operator="containsText" text="RIESGO EXTREMO">
      <formula>NOT(ISERROR(SEARCH("RIESGO EXTREMO",Y59)))</formula>
    </cfRule>
  </conditionalFormatting>
  <conditionalFormatting sqref="Y65">
    <cfRule type="containsText" dxfId="183" priority="185" operator="containsText" text="RIESGO BAJO">
      <formula>NOT(ISERROR(SEARCH("RIESGO BAJO",Y65)))</formula>
    </cfRule>
    <cfRule type="containsText" dxfId="182" priority="186" operator="containsText" text="RIESGO MODERADO">
      <formula>NOT(ISERROR(SEARCH("RIESGO MODERADO",Y65)))</formula>
    </cfRule>
    <cfRule type="containsText" dxfId="181" priority="187" operator="containsText" text="RIESGO ALTO">
      <formula>NOT(ISERROR(SEARCH("RIESGO ALTO",Y65)))</formula>
    </cfRule>
    <cfRule type="containsText" dxfId="180" priority="188" operator="containsText" text="RIESGO EXTREMO">
      <formula>NOT(ISERROR(SEARCH("RIESGO EXTREMO",Y65)))</formula>
    </cfRule>
  </conditionalFormatting>
  <conditionalFormatting sqref="Z56">
    <cfRule type="containsText" dxfId="179" priority="181" operator="containsText" text="RIESGO BAJO">
      <formula>NOT(ISERROR(SEARCH("RIESGO BAJO",Z56)))</formula>
    </cfRule>
    <cfRule type="containsText" dxfId="178" priority="182" operator="containsText" text="RIESGO MODERADO">
      <formula>NOT(ISERROR(SEARCH("RIESGO MODERADO",Z56)))</formula>
    </cfRule>
    <cfRule type="containsText" dxfId="177" priority="183" operator="containsText" text="RIESGO ALTO">
      <formula>NOT(ISERROR(SEARCH("RIESGO ALTO",Z56)))</formula>
    </cfRule>
    <cfRule type="containsText" dxfId="176" priority="184" operator="containsText" text="RIESGO EXTREMO">
      <formula>NOT(ISERROR(SEARCH("RIESGO EXTREMO",Z56)))</formula>
    </cfRule>
  </conditionalFormatting>
  <conditionalFormatting sqref="Z65">
    <cfRule type="containsText" dxfId="175" priority="177" operator="containsText" text="RIESGO BAJO">
      <formula>NOT(ISERROR(SEARCH("RIESGO BAJO",Z65)))</formula>
    </cfRule>
    <cfRule type="containsText" dxfId="174" priority="178" operator="containsText" text="RIESGO MODERADO">
      <formula>NOT(ISERROR(SEARCH("RIESGO MODERADO",Z65)))</formula>
    </cfRule>
    <cfRule type="containsText" dxfId="173" priority="179" operator="containsText" text="RIESGO ALTO">
      <formula>NOT(ISERROR(SEARCH("RIESGO ALTO",Z65)))</formula>
    </cfRule>
    <cfRule type="containsText" dxfId="172" priority="180" operator="containsText" text="RIESGO EXTREMO">
      <formula>NOT(ISERROR(SEARCH("RIESGO EXTREMO",Z65)))</formula>
    </cfRule>
  </conditionalFormatting>
  <conditionalFormatting sqref="Z59">
    <cfRule type="containsText" dxfId="171" priority="173" operator="containsText" text="RIESGO BAJO">
      <formula>NOT(ISERROR(SEARCH("RIESGO BAJO",Z59)))</formula>
    </cfRule>
    <cfRule type="containsText" dxfId="170" priority="174" operator="containsText" text="RIESGO MODERADO">
      <formula>NOT(ISERROR(SEARCH("RIESGO MODERADO",Z59)))</formula>
    </cfRule>
    <cfRule type="containsText" dxfId="169" priority="175" operator="containsText" text="RIESGO ALTO">
      <formula>NOT(ISERROR(SEARCH("RIESGO ALTO",Z59)))</formula>
    </cfRule>
    <cfRule type="containsText" dxfId="168" priority="176" operator="containsText" text="RIESGO EXTREMO">
      <formula>NOT(ISERROR(SEARCH("RIESGO EXTREMO",Z59)))</formula>
    </cfRule>
  </conditionalFormatting>
  <conditionalFormatting sqref="S56">
    <cfRule type="containsText" dxfId="167" priority="165" operator="containsText" text="RIESGO BAJO">
      <formula>NOT(ISERROR(SEARCH("RIESGO BAJO",S56)))</formula>
    </cfRule>
    <cfRule type="containsText" dxfId="166" priority="166" operator="containsText" text="RIESGO MODERADO">
      <formula>NOT(ISERROR(SEARCH("RIESGO MODERADO",S56)))</formula>
    </cfRule>
    <cfRule type="containsText" dxfId="165" priority="167" operator="containsText" text="RIESGO ALTO">
      <formula>NOT(ISERROR(SEARCH("RIESGO ALTO",S56)))</formula>
    </cfRule>
    <cfRule type="containsText" dxfId="164" priority="168" operator="containsText" text="RIESGO EXTREMO">
      <formula>NOT(ISERROR(SEARCH("RIESGO EXTREMO",S56)))</formula>
    </cfRule>
  </conditionalFormatting>
  <conditionalFormatting sqref="S59">
    <cfRule type="containsText" dxfId="163" priority="161" operator="containsText" text="RIESGO BAJO">
      <formula>NOT(ISERROR(SEARCH("RIESGO BAJO",S59)))</formula>
    </cfRule>
    <cfRule type="containsText" dxfId="162" priority="162" operator="containsText" text="RIESGO MODERADO">
      <formula>NOT(ISERROR(SEARCH("RIESGO MODERADO",S59)))</formula>
    </cfRule>
    <cfRule type="containsText" dxfId="161" priority="163" operator="containsText" text="RIESGO ALTO">
      <formula>NOT(ISERROR(SEARCH("RIESGO ALTO",S59)))</formula>
    </cfRule>
    <cfRule type="containsText" dxfId="160" priority="164" operator="containsText" text="RIESGO EXTREMO">
      <formula>NOT(ISERROR(SEARCH("RIESGO EXTREMO",S59)))</formula>
    </cfRule>
  </conditionalFormatting>
  <conditionalFormatting sqref="S62">
    <cfRule type="containsText" dxfId="159" priority="157" operator="containsText" text="RIESGO BAJO">
      <formula>NOT(ISERROR(SEARCH("RIESGO BAJO",S62)))</formula>
    </cfRule>
    <cfRule type="containsText" dxfId="158" priority="158" operator="containsText" text="RIESGO MODERADO">
      <formula>NOT(ISERROR(SEARCH("RIESGO MODERADO",S62)))</formula>
    </cfRule>
    <cfRule type="containsText" dxfId="157" priority="159" operator="containsText" text="RIESGO ALTO">
      <formula>NOT(ISERROR(SEARCH("RIESGO ALTO",S62)))</formula>
    </cfRule>
    <cfRule type="containsText" dxfId="156" priority="160" operator="containsText" text="RIESGO EXTREMO">
      <formula>NOT(ISERROR(SEARCH("RIESGO EXTREMO",S62)))</formula>
    </cfRule>
  </conditionalFormatting>
  <conditionalFormatting sqref="S65">
    <cfRule type="containsText" dxfId="155" priority="153" operator="containsText" text="RIESGO BAJO">
      <formula>NOT(ISERROR(SEARCH("RIESGO BAJO",S65)))</formula>
    </cfRule>
    <cfRule type="containsText" dxfId="154" priority="154" operator="containsText" text="RIESGO MODERADO">
      <formula>NOT(ISERROR(SEARCH("RIESGO MODERADO",S65)))</formula>
    </cfRule>
    <cfRule type="containsText" dxfId="153" priority="155" operator="containsText" text="RIESGO ALTO">
      <formula>NOT(ISERROR(SEARCH("RIESGO ALTO",S65)))</formula>
    </cfRule>
    <cfRule type="containsText" dxfId="152" priority="156" operator="containsText" text="RIESGO EXTREMO">
      <formula>NOT(ISERROR(SEARCH("RIESGO EXTREMO",S65)))</formula>
    </cfRule>
  </conditionalFormatting>
  <conditionalFormatting sqref="Q56">
    <cfRule type="containsText" dxfId="151" priority="149" operator="containsText" text="RIESGO BAJO">
      <formula>NOT(ISERROR(SEARCH("RIESGO BAJO",Q56)))</formula>
    </cfRule>
    <cfRule type="containsText" dxfId="150" priority="150" operator="containsText" text="RIESGO MODERADO">
      <formula>NOT(ISERROR(SEARCH("RIESGO MODERADO",Q56)))</formula>
    </cfRule>
    <cfRule type="containsText" dxfId="149" priority="151" operator="containsText" text="RIESGO ALTO">
      <formula>NOT(ISERROR(SEARCH("RIESGO ALTO",Q56)))</formula>
    </cfRule>
    <cfRule type="containsText" dxfId="148" priority="152" operator="containsText" text="RIESGO EXTREMO">
      <formula>NOT(ISERROR(SEARCH("RIESGO EXTREMO",Q56)))</formula>
    </cfRule>
  </conditionalFormatting>
  <conditionalFormatting sqref="Q65">
    <cfRule type="containsText" dxfId="147" priority="145" operator="containsText" text="RIESGO BAJO">
      <formula>NOT(ISERROR(SEARCH("RIESGO BAJO",Q65)))</formula>
    </cfRule>
    <cfRule type="containsText" dxfId="146" priority="146" operator="containsText" text="RIESGO MODERADO">
      <formula>NOT(ISERROR(SEARCH("RIESGO MODERADO",Q65)))</formula>
    </cfRule>
    <cfRule type="containsText" dxfId="145" priority="147" operator="containsText" text="RIESGO ALTO">
      <formula>NOT(ISERROR(SEARCH("RIESGO ALTO",Q65)))</formula>
    </cfRule>
    <cfRule type="containsText" dxfId="144" priority="148" operator="containsText" text="RIESGO EXTREMO">
      <formula>NOT(ISERROR(SEARCH("RIESGO EXTREMO",Q65)))</formula>
    </cfRule>
  </conditionalFormatting>
  <conditionalFormatting sqref="X65">
    <cfRule type="containsText" dxfId="143" priority="125" operator="containsText" text="RIESGO BAJO">
      <formula>NOT(ISERROR(SEARCH("RIESGO BAJO",X65)))</formula>
    </cfRule>
    <cfRule type="containsText" dxfId="142" priority="126" operator="containsText" text="RIESGO MODERADO">
      <formula>NOT(ISERROR(SEARCH("RIESGO MODERADO",X65)))</formula>
    </cfRule>
    <cfRule type="containsText" dxfId="141" priority="127" operator="containsText" text="RIESGO ALTO">
      <formula>NOT(ISERROR(SEARCH("RIESGO ALTO",X65)))</formula>
    </cfRule>
    <cfRule type="containsText" dxfId="140" priority="128" operator="containsText" text="RIESGO EXTREMO">
      <formula>NOT(ISERROR(SEARCH("RIESGO EXTREMO",X65)))</formula>
    </cfRule>
  </conditionalFormatting>
  <conditionalFormatting sqref="R59">
    <cfRule type="containsText" dxfId="139" priority="141" operator="containsText" text="RIESGO BAJO">
      <formula>NOT(ISERROR(SEARCH("RIESGO BAJO",R59)))</formula>
    </cfRule>
    <cfRule type="containsText" dxfId="138" priority="142" operator="containsText" text="RIESGO MODERADO">
      <formula>NOT(ISERROR(SEARCH("RIESGO MODERADO",R59)))</formula>
    </cfRule>
    <cfRule type="containsText" dxfId="137" priority="143" operator="containsText" text="RIESGO ALTO">
      <formula>NOT(ISERROR(SEARCH("RIESGO ALTO",R59)))</formula>
    </cfRule>
    <cfRule type="containsText" dxfId="136" priority="144" operator="containsText" text="RIESGO EXTREMO">
      <formula>NOT(ISERROR(SEARCH("RIESGO EXTREMO",R59)))</formula>
    </cfRule>
  </conditionalFormatting>
  <conditionalFormatting sqref="Q59">
    <cfRule type="containsText" dxfId="135" priority="137" operator="containsText" text="RIESGO BAJO">
      <formula>NOT(ISERROR(SEARCH("RIESGO BAJO",Q59)))</formula>
    </cfRule>
    <cfRule type="containsText" dxfId="134" priority="138" operator="containsText" text="RIESGO MODERADO">
      <formula>NOT(ISERROR(SEARCH("RIESGO MODERADO",Q59)))</formula>
    </cfRule>
    <cfRule type="containsText" dxfId="133" priority="139" operator="containsText" text="RIESGO ALTO">
      <formula>NOT(ISERROR(SEARCH("RIESGO ALTO",Q59)))</formula>
    </cfRule>
    <cfRule type="containsText" dxfId="132" priority="140" operator="containsText" text="RIESGO EXTREMO">
      <formula>NOT(ISERROR(SEARCH("RIESGO EXTREMO",Q59)))</formula>
    </cfRule>
  </conditionalFormatting>
  <conditionalFormatting sqref="Q62">
    <cfRule type="containsText" dxfId="131" priority="133" operator="containsText" text="RIESGO BAJO">
      <formula>NOT(ISERROR(SEARCH("RIESGO BAJO",Q62)))</formula>
    </cfRule>
    <cfRule type="containsText" dxfId="130" priority="134" operator="containsText" text="RIESGO MODERADO">
      <formula>NOT(ISERROR(SEARCH("RIESGO MODERADO",Q62)))</formula>
    </cfRule>
    <cfRule type="containsText" dxfId="129" priority="135" operator="containsText" text="RIESGO ALTO">
      <formula>NOT(ISERROR(SEARCH("RIESGO ALTO",Q62)))</formula>
    </cfRule>
    <cfRule type="containsText" dxfId="128" priority="136" operator="containsText" text="RIESGO EXTREMO">
      <formula>NOT(ISERROR(SEARCH("RIESGO EXTREMO",Q62)))</formula>
    </cfRule>
  </conditionalFormatting>
  <conditionalFormatting sqref="X56">
    <cfRule type="containsText" dxfId="127" priority="129" operator="containsText" text="RIESGO BAJO">
      <formula>NOT(ISERROR(SEARCH("RIESGO BAJO",X56)))</formula>
    </cfRule>
    <cfRule type="containsText" dxfId="126" priority="130" operator="containsText" text="RIESGO MODERADO">
      <formula>NOT(ISERROR(SEARCH("RIESGO MODERADO",X56)))</formula>
    </cfRule>
    <cfRule type="containsText" dxfId="125" priority="131" operator="containsText" text="RIESGO ALTO">
      <formula>NOT(ISERROR(SEARCH("RIESGO ALTO",X56)))</formula>
    </cfRule>
    <cfRule type="containsText" dxfId="124" priority="132" operator="containsText" text="RIESGO EXTREMO">
      <formula>NOT(ISERROR(SEARCH("RIESGO EXTREMO",X56)))</formula>
    </cfRule>
  </conditionalFormatting>
  <conditionalFormatting sqref="X62">
    <cfRule type="containsText" dxfId="123" priority="121" operator="containsText" text="RIESGO BAJO">
      <formula>NOT(ISERROR(SEARCH("RIESGO BAJO",X62)))</formula>
    </cfRule>
    <cfRule type="containsText" dxfId="122" priority="122" operator="containsText" text="RIESGO MODERADO">
      <formula>NOT(ISERROR(SEARCH("RIESGO MODERADO",X62)))</formula>
    </cfRule>
    <cfRule type="containsText" dxfId="121" priority="123" operator="containsText" text="RIESGO ALTO">
      <formula>NOT(ISERROR(SEARCH("RIESGO ALTO",X62)))</formula>
    </cfRule>
    <cfRule type="containsText" dxfId="120" priority="124" operator="containsText" text="RIESGO EXTREMO">
      <formula>NOT(ISERROR(SEARCH("RIESGO EXTREMO",X62)))</formula>
    </cfRule>
  </conditionalFormatting>
  <conditionalFormatting sqref="X59">
    <cfRule type="containsText" dxfId="119" priority="117" operator="containsText" text="RIESGO BAJO">
      <formula>NOT(ISERROR(SEARCH("RIESGO BAJO",X59)))</formula>
    </cfRule>
    <cfRule type="containsText" dxfId="118" priority="118" operator="containsText" text="RIESGO MODERADO">
      <formula>NOT(ISERROR(SEARCH("RIESGO MODERADO",X59)))</formula>
    </cfRule>
    <cfRule type="containsText" dxfId="117" priority="119" operator="containsText" text="RIESGO ALTO">
      <formula>NOT(ISERROR(SEARCH("RIESGO ALTO",X59)))</formula>
    </cfRule>
    <cfRule type="containsText" dxfId="116" priority="120" operator="containsText" text="RIESGO EXTREMO">
      <formula>NOT(ISERROR(SEARCH("RIESGO EXTREMO",X59)))</formula>
    </cfRule>
  </conditionalFormatting>
  <conditionalFormatting sqref="W56">
    <cfRule type="containsText" dxfId="115" priority="113" operator="containsText" text="RIESGO BAJO">
      <formula>NOT(ISERROR(SEARCH("RIESGO BAJO",W56)))</formula>
    </cfRule>
    <cfRule type="containsText" dxfId="114" priority="114" operator="containsText" text="RIESGO MODERADO">
      <formula>NOT(ISERROR(SEARCH("RIESGO MODERADO",W56)))</formula>
    </cfRule>
    <cfRule type="containsText" dxfId="113" priority="115" operator="containsText" text="RIESGO ALTO">
      <formula>NOT(ISERROR(SEARCH("RIESGO ALTO",W56)))</formula>
    </cfRule>
    <cfRule type="containsText" dxfId="112" priority="116" operator="containsText" text="RIESGO EXTREMO">
      <formula>NOT(ISERROR(SEARCH("RIESGO EXTREMO",W56)))</formula>
    </cfRule>
  </conditionalFormatting>
  <conditionalFormatting sqref="W65">
    <cfRule type="containsText" dxfId="111" priority="109" operator="containsText" text="RIESGO BAJO">
      <formula>NOT(ISERROR(SEARCH("RIESGO BAJO",W65)))</formula>
    </cfRule>
    <cfRule type="containsText" dxfId="110" priority="110" operator="containsText" text="RIESGO MODERADO">
      <formula>NOT(ISERROR(SEARCH("RIESGO MODERADO",W65)))</formula>
    </cfRule>
    <cfRule type="containsText" dxfId="109" priority="111" operator="containsText" text="RIESGO ALTO">
      <formula>NOT(ISERROR(SEARCH("RIESGO ALTO",W65)))</formula>
    </cfRule>
    <cfRule type="containsText" dxfId="108" priority="112" operator="containsText" text="RIESGO EXTREMO">
      <formula>NOT(ISERROR(SEARCH("RIESGO EXTREMO",W65)))</formula>
    </cfRule>
  </conditionalFormatting>
  <conditionalFormatting sqref="W59">
    <cfRule type="containsText" dxfId="107" priority="105" operator="containsText" text="RIESGO BAJO">
      <formula>NOT(ISERROR(SEARCH("RIESGO BAJO",W59)))</formula>
    </cfRule>
    <cfRule type="containsText" dxfId="106" priority="106" operator="containsText" text="RIESGO MODERADO">
      <formula>NOT(ISERROR(SEARCH("RIESGO MODERADO",W59)))</formula>
    </cfRule>
    <cfRule type="containsText" dxfId="105" priority="107" operator="containsText" text="RIESGO ALTO">
      <formula>NOT(ISERROR(SEARCH("RIESGO ALTO",W59)))</formula>
    </cfRule>
    <cfRule type="containsText" dxfId="104" priority="108" operator="containsText" text="RIESGO EXTREMO">
      <formula>NOT(ISERROR(SEARCH("RIESGO EXTREMO",W59)))</formula>
    </cfRule>
  </conditionalFormatting>
  <conditionalFormatting sqref="W62">
    <cfRule type="containsText" dxfId="103" priority="101" operator="containsText" text="RIESGO BAJO">
      <formula>NOT(ISERROR(SEARCH("RIESGO BAJO",W62)))</formula>
    </cfRule>
    <cfRule type="containsText" dxfId="102" priority="102" operator="containsText" text="RIESGO MODERADO">
      <formula>NOT(ISERROR(SEARCH("RIESGO MODERADO",W62)))</formula>
    </cfRule>
    <cfRule type="containsText" dxfId="101" priority="103" operator="containsText" text="RIESGO ALTO">
      <formula>NOT(ISERROR(SEARCH("RIESGO ALTO",W62)))</formula>
    </cfRule>
    <cfRule type="containsText" dxfId="100" priority="104" operator="containsText" text="RIESGO EXTREMO">
      <formula>NOT(ISERROR(SEARCH("RIESGO EXTREMO",W62)))</formula>
    </cfRule>
  </conditionalFormatting>
  <conditionalFormatting sqref="Q69:S69 W69:Z69">
    <cfRule type="containsText" dxfId="99" priority="97" operator="containsText" text="RIESGO BAJO">
      <formula>NOT(ISERROR(SEARCH("RIESGO BAJO",Q69)))</formula>
    </cfRule>
    <cfRule type="containsText" dxfId="98" priority="98" operator="containsText" text="RIESGO MODERADO">
      <formula>NOT(ISERROR(SEARCH("RIESGO MODERADO",Q69)))</formula>
    </cfRule>
    <cfRule type="containsText" dxfId="97" priority="99" operator="containsText" text="RIESGO ALTO">
      <formula>NOT(ISERROR(SEARCH("RIESGO ALTO",Q69)))</formula>
    </cfRule>
    <cfRule type="containsText" dxfId="96" priority="100" operator="containsText" text="RIESGO EXTREMO">
      <formula>NOT(ISERROR(SEARCH("RIESGO EXTREMO",Q69)))</formula>
    </cfRule>
  </conditionalFormatting>
  <conditionalFormatting sqref="Y165:Y166">
    <cfRule type="containsText" dxfId="95" priority="93" operator="containsText" text="RIESGO BAJO">
      <formula>NOT(ISERROR(SEARCH("RIESGO BAJO",Y165)))</formula>
    </cfRule>
    <cfRule type="containsText" dxfId="94" priority="94" operator="containsText" text="RIESGO MODERADO">
      <formula>NOT(ISERROR(SEARCH("RIESGO MODERADO",Y165)))</formula>
    </cfRule>
    <cfRule type="containsText" dxfId="93" priority="95" operator="containsText" text="RIESGO ALTO">
      <formula>NOT(ISERROR(SEARCH("RIESGO ALTO",Y165)))</formula>
    </cfRule>
    <cfRule type="containsText" dxfId="92" priority="96" operator="containsText" text="RIESGO EXTREMO">
      <formula>NOT(ISERROR(SEARCH("RIESGO EXTREMO",Y165)))</formula>
    </cfRule>
  </conditionalFormatting>
  <conditionalFormatting sqref="Z165:Z166">
    <cfRule type="containsText" dxfId="91" priority="89" operator="containsText" text="RIESGO BAJO">
      <formula>NOT(ISERROR(SEARCH("RIESGO BAJO",Z165)))</formula>
    </cfRule>
    <cfRule type="containsText" dxfId="90" priority="90" operator="containsText" text="RIESGO MODERADO">
      <formula>NOT(ISERROR(SEARCH("RIESGO MODERADO",Z165)))</formula>
    </cfRule>
    <cfRule type="containsText" dxfId="89" priority="91" operator="containsText" text="RIESGO ALTO">
      <formula>NOT(ISERROR(SEARCH("RIESGO ALTO",Z165)))</formula>
    </cfRule>
    <cfRule type="containsText" dxfId="88" priority="92" operator="containsText" text="RIESGO EXTREMO">
      <formula>NOT(ISERROR(SEARCH("RIESGO EXTREMO",Z165)))</formula>
    </cfRule>
  </conditionalFormatting>
  <conditionalFormatting sqref="R165:R166">
    <cfRule type="containsText" dxfId="87" priority="85" operator="containsText" text="RIESGO BAJO">
      <formula>NOT(ISERROR(SEARCH("RIESGO BAJO",R165)))</formula>
    </cfRule>
    <cfRule type="containsText" dxfId="86" priority="86" operator="containsText" text="RIESGO MODERADO">
      <formula>NOT(ISERROR(SEARCH("RIESGO MODERADO",R165)))</formula>
    </cfRule>
    <cfRule type="containsText" dxfId="85" priority="87" operator="containsText" text="RIESGO ALTO">
      <formula>NOT(ISERROR(SEARCH("RIESGO ALTO",R165)))</formula>
    </cfRule>
    <cfRule type="containsText" dxfId="84" priority="88" operator="containsText" text="RIESGO EXTREMO">
      <formula>NOT(ISERROR(SEARCH("RIESGO EXTREMO",R165)))</formula>
    </cfRule>
  </conditionalFormatting>
  <conditionalFormatting sqref="Q165:Q166">
    <cfRule type="containsText" dxfId="83" priority="77" operator="containsText" text="RIESGO BAJO">
      <formula>NOT(ISERROR(SEARCH("RIESGO BAJO",Q165)))</formula>
    </cfRule>
    <cfRule type="containsText" dxfId="82" priority="78" operator="containsText" text="RIESGO MODERADO">
      <formula>NOT(ISERROR(SEARCH("RIESGO MODERADO",Q165)))</formula>
    </cfRule>
    <cfRule type="containsText" dxfId="81" priority="79" operator="containsText" text="RIESGO ALTO">
      <formula>NOT(ISERROR(SEARCH("RIESGO ALTO",Q165)))</formula>
    </cfRule>
    <cfRule type="containsText" dxfId="80" priority="80" operator="containsText" text="RIESGO EXTREMO">
      <formula>NOT(ISERROR(SEARCH("RIESGO EXTREMO",Q165)))</formula>
    </cfRule>
  </conditionalFormatting>
  <conditionalFormatting sqref="S165:S166">
    <cfRule type="containsText" dxfId="79" priority="81" operator="containsText" text="RIESGO BAJO">
      <formula>NOT(ISERROR(SEARCH("RIESGO BAJO",S165)))</formula>
    </cfRule>
    <cfRule type="containsText" dxfId="78" priority="82" operator="containsText" text="RIESGO MODERADO">
      <formula>NOT(ISERROR(SEARCH("RIESGO MODERADO",S165)))</formula>
    </cfRule>
    <cfRule type="containsText" dxfId="77" priority="83" operator="containsText" text="RIESGO ALTO">
      <formula>NOT(ISERROR(SEARCH("RIESGO ALTO",S165)))</formula>
    </cfRule>
    <cfRule type="containsText" dxfId="76" priority="84" operator="containsText" text="RIESGO EXTREMO">
      <formula>NOT(ISERROR(SEARCH("RIESGO EXTREMO",S165)))</formula>
    </cfRule>
  </conditionalFormatting>
  <conditionalFormatting sqref="X165:X166">
    <cfRule type="containsText" dxfId="75" priority="73" operator="containsText" text="RIESGO BAJO">
      <formula>NOT(ISERROR(SEARCH("RIESGO BAJO",X165)))</formula>
    </cfRule>
    <cfRule type="containsText" dxfId="74" priority="74" operator="containsText" text="RIESGO MODERADO">
      <formula>NOT(ISERROR(SEARCH("RIESGO MODERADO",X165)))</formula>
    </cfRule>
    <cfRule type="containsText" dxfId="73" priority="75" operator="containsText" text="RIESGO ALTO">
      <formula>NOT(ISERROR(SEARCH("RIESGO ALTO",X165)))</formula>
    </cfRule>
    <cfRule type="containsText" dxfId="72" priority="76" operator="containsText" text="RIESGO EXTREMO">
      <formula>NOT(ISERROR(SEARCH("RIESGO EXTREMO",X165)))</formula>
    </cfRule>
  </conditionalFormatting>
  <conditionalFormatting sqref="W165:W166">
    <cfRule type="containsText" dxfId="71" priority="69" operator="containsText" text="RIESGO BAJO">
      <formula>NOT(ISERROR(SEARCH("RIESGO BAJO",W165)))</formula>
    </cfRule>
    <cfRule type="containsText" dxfId="70" priority="70" operator="containsText" text="RIESGO MODERADO">
      <formula>NOT(ISERROR(SEARCH("RIESGO MODERADO",W165)))</formula>
    </cfRule>
    <cfRule type="containsText" dxfId="69" priority="71" operator="containsText" text="RIESGO ALTO">
      <formula>NOT(ISERROR(SEARCH("RIESGO ALTO",W165)))</formula>
    </cfRule>
    <cfRule type="containsText" dxfId="68" priority="72" operator="containsText" text="RIESGO EXTREMO">
      <formula>NOT(ISERROR(SEARCH("RIESGO EXTREMO",W165)))</formula>
    </cfRule>
  </conditionalFormatting>
  <conditionalFormatting sqref="Q101:S102 X101:Z102">
    <cfRule type="containsText" dxfId="67" priority="65" operator="containsText" text="RIESGO BAJO">
      <formula>NOT(ISERROR(SEARCH("RIESGO BAJO",Q101)))</formula>
    </cfRule>
    <cfRule type="containsText" dxfId="66" priority="66" operator="containsText" text="RIESGO MODERADO">
      <formula>NOT(ISERROR(SEARCH("RIESGO MODERADO",Q101)))</formula>
    </cfRule>
    <cfRule type="containsText" dxfId="65" priority="67" operator="containsText" text="RIESGO ALTO">
      <formula>NOT(ISERROR(SEARCH("RIESGO ALTO",Q101)))</formula>
    </cfRule>
    <cfRule type="containsText" dxfId="64" priority="68" operator="containsText" text="RIESGO EXTREMO">
      <formula>NOT(ISERROR(SEARCH("RIESGO EXTREMO",Q101)))</formula>
    </cfRule>
  </conditionalFormatting>
  <conditionalFormatting sqref="Z104">
    <cfRule type="containsText" dxfId="63" priority="61" operator="containsText" text="RIESGO BAJO">
      <formula>NOT(ISERROR(SEARCH("RIESGO BAJO",Z104)))</formula>
    </cfRule>
    <cfRule type="containsText" dxfId="62" priority="62" operator="containsText" text="RIESGO MODERADO">
      <formula>NOT(ISERROR(SEARCH("RIESGO MODERADO",Z104)))</formula>
    </cfRule>
    <cfRule type="containsText" dxfId="61" priority="63" operator="containsText" text="RIESGO ALTO">
      <formula>NOT(ISERROR(SEARCH("RIESGO ALTO",Z104)))</formula>
    </cfRule>
    <cfRule type="containsText" dxfId="60" priority="64" operator="containsText" text="RIESGO EXTREMO">
      <formula>NOT(ISERROR(SEARCH("RIESGO EXTREMO",Z104)))</formula>
    </cfRule>
  </conditionalFormatting>
  <conditionalFormatting sqref="R104">
    <cfRule type="containsText" dxfId="59" priority="57" operator="containsText" text="RIESGO BAJO">
      <formula>NOT(ISERROR(SEARCH("RIESGO BAJO",R104)))</formula>
    </cfRule>
    <cfRule type="containsText" dxfId="58" priority="58" operator="containsText" text="RIESGO MODERADO">
      <formula>NOT(ISERROR(SEARCH("RIESGO MODERADO",R104)))</formula>
    </cfRule>
    <cfRule type="containsText" dxfId="57" priority="59" operator="containsText" text="RIESGO ALTO">
      <formula>NOT(ISERROR(SEARCH("RIESGO ALTO",R104)))</formula>
    </cfRule>
    <cfRule type="containsText" dxfId="56" priority="60" operator="containsText" text="RIESGO EXTREMO">
      <formula>NOT(ISERROR(SEARCH("RIESGO EXTREMO",R104)))</formula>
    </cfRule>
  </conditionalFormatting>
  <conditionalFormatting sqref="Y104">
    <cfRule type="containsText" dxfId="55" priority="53" operator="containsText" text="RIESGO BAJO">
      <formula>NOT(ISERROR(SEARCH("RIESGO BAJO",Y104)))</formula>
    </cfRule>
    <cfRule type="containsText" dxfId="54" priority="54" operator="containsText" text="RIESGO MODERADO">
      <formula>NOT(ISERROR(SEARCH("RIESGO MODERADO",Y104)))</formula>
    </cfRule>
    <cfRule type="containsText" dxfId="53" priority="55" operator="containsText" text="RIESGO ALTO">
      <formula>NOT(ISERROR(SEARCH("RIESGO ALTO",Y104)))</formula>
    </cfRule>
    <cfRule type="containsText" dxfId="52" priority="56" operator="containsText" text="RIESGO EXTREMO">
      <formula>NOT(ISERROR(SEARCH("RIESGO EXTREMO",Y104)))</formula>
    </cfRule>
  </conditionalFormatting>
  <conditionalFormatting sqref="S104">
    <cfRule type="containsText" dxfId="51" priority="49" operator="containsText" text="RIESGO BAJO">
      <formula>NOT(ISERROR(SEARCH("RIESGO BAJO",S104)))</formula>
    </cfRule>
    <cfRule type="containsText" dxfId="50" priority="50" operator="containsText" text="RIESGO MODERADO">
      <formula>NOT(ISERROR(SEARCH("RIESGO MODERADO",S104)))</formula>
    </cfRule>
    <cfRule type="containsText" dxfId="49" priority="51" operator="containsText" text="RIESGO ALTO">
      <formula>NOT(ISERROR(SEARCH("RIESGO ALTO",S104)))</formula>
    </cfRule>
    <cfRule type="containsText" dxfId="48" priority="52" operator="containsText" text="RIESGO EXTREMO">
      <formula>NOT(ISERROR(SEARCH("RIESGO EXTREMO",S104)))</formula>
    </cfRule>
  </conditionalFormatting>
  <conditionalFormatting sqref="X104">
    <cfRule type="containsText" dxfId="47" priority="45" operator="containsText" text="RIESGO BAJO">
      <formula>NOT(ISERROR(SEARCH("RIESGO BAJO",X104)))</formula>
    </cfRule>
    <cfRule type="containsText" dxfId="46" priority="46" operator="containsText" text="RIESGO MODERADO">
      <formula>NOT(ISERROR(SEARCH("RIESGO MODERADO",X104)))</formula>
    </cfRule>
    <cfRule type="containsText" dxfId="45" priority="47" operator="containsText" text="RIESGO ALTO">
      <formula>NOT(ISERROR(SEARCH("RIESGO ALTO",X104)))</formula>
    </cfRule>
    <cfRule type="containsText" dxfId="44" priority="48" operator="containsText" text="RIESGO EXTREMO">
      <formula>NOT(ISERROR(SEARCH("RIESGO EXTREMO",X104)))</formula>
    </cfRule>
  </conditionalFormatting>
  <conditionalFormatting sqref="Y106:Y108">
    <cfRule type="containsText" dxfId="43" priority="41" operator="containsText" text="RIESGO BAJO">
      <formula>NOT(ISERROR(SEARCH("RIESGO BAJO",Y106)))</formula>
    </cfRule>
    <cfRule type="containsText" dxfId="42" priority="42" operator="containsText" text="RIESGO MODERADO">
      <formula>NOT(ISERROR(SEARCH("RIESGO MODERADO",Y106)))</formula>
    </cfRule>
    <cfRule type="containsText" dxfId="41" priority="43" operator="containsText" text="RIESGO ALTO">
      <formula>NOT(ISERROR(SEARCH("RIESGO ALTO",Y106)))</formula>
    </cfRule>
    <cfRule type="containsText" dxfId="40" priority="44" operator="containsText" text="RIESGO EXTREMO">
      <formula>NOT(ISERROR(SEARCH("RIESGO EXTREMO",Y106)))</formula>
    </cfRule>
  </conditionalFormatting>
  <conditionalFormatting sqref="Z106:Z108">
    <cfRule type="containsText" dxfId="39" priority="37" operator="containsText" text="RIESGO BAJO">
      <formula>NOT(ISERROR(SEARCH("RIESGO BAJO",Z106)))</formula>
    </cfRule>
    <cfRule type="containsText" dxfId="38" priority="38" operator="containsText" text="RIESGO MODERADO">
      <formula>NOT(ISERROR(SEARCH("RIESGO MODERADO",Z106)))</formula>
    </cfRule>
    <cfRule type="containsText" dxfId="37" priority="39" operator="containsText" text="RIESGO ALTO">
      <formula>NOT(ISERROR(SEARCH("RIESGO ALTO",Z106)))</formula>
    </cfRule>
    <cfRule type="containsText" dxfId="36" priority="40" operator="containsText" text="RIESGO EXTREMO">
      <formula>NOT(ISERROR(SEARCH("RIESGO EXTREMO",Z106)))</formula>
    </cfRule>
  </conditionalFormatting>
  <conditionalFormatting sqref="S106:S108">
    <cfRule type="containsText" dxfId="35" priority="33" operator="containsText" text="RIESGO BAJO">
      <formula>NOT(ISERROR(SEARCH("RIESGO BAJO",S106)))</formula>
    </cfRule>
    <cfRule type="containsText" dxfId="34" priority="34" operator="containsText" text="RIESGO MODERADO">
      <formula>NOT(ISERROR(SEARCH("RIESGO MODERADO",S106)))</formula>
    </cfRule>
    <cfRule type="containsText" dxfId="33" priority="35" operator="containsText" text="RIESGO ALTO">
      <formula>NOT(ISERROR(SEARCH("RIESGO ALTO",S106)))</formula>
    </cfRule>
    <cfRule type="containsText" dxfId="32" priority="36" operator="containsText" text="RIESGO EXTREMO">
      <formula>NOT(ISERROR(SEARCH("RIESGO EXTREMO",S106)))</formula>
    </cfRule>
  </conditionalFormatting>
  <conditionalFormatting sqref="Q104">
    <cfRule type="containsText" dxfId="31" priority="13" operator="containsText" text="RIESGO BAJO">
      <formula>NOT(ISERROR(SEARCH("RIESGO BAJO",Q104)))</formula>
    </cfRule>
    <cfRule type="containsText" dxfId="30" priority="14" operator="containsText" text="RIESGO MODERADO">
      <formula>NOT(ISERROR(SEARCH("RIESGO MODERADO",Q104)))</formula>
    </cfRule>
    <cfRule type="containsText" dxfId="29" priority="15" operator="containsText" text="RIESGO ALTO">
      <formula>NOT(ISERROR(SEARCH("RIESGO ALTO",Q104)))</formula>
    </cfRule>
    <cfRule type="containsText" dxfId="28" priority="16" operator="containsText" text="RIESGO EXTREMO">
      <formula>NOT(ISERROR(SEARCH("RIESGO EXTREMO",Q104)))</formula>
    </cfRule>
  </conditionalFormatting>
  <conditionalFormatting sqref="X106:X108">
    <cfRule type="containsText" dxfId="27" priority="29" operator="containsText" text="RIESGO BAJO">
      <formula>NOT(ISERROR(SEARCH("RIESGO BAJO",X106)))</formula>
    </cfRule>
    <cfRule type="containsText" dxfId="26" priority="30" operator="containsText" text="RIESGO MODERADO">
      <formula>NOT(ISERROR(SEARCH("RIESGO MODERADO",X106)))</formula>
    </cfRule>
    <cfRule type="containsText" dxfId="25" priority="31" operator="containsText" text="RIESGO ALTO">
      <formula>NOT(ISERROR(SEARCH("RIESGO ALTO",X106)))</formula>
    </cfRule>
    <cfRule type="containsText" dxfId="24" priority="32" operator="containsText" text="RIESGO EXTREMO">
      <formula>NOT(ISERROR(SEARCH("RIESGO EXTREMO",X106)))</formula>
    </cfRule>
  </conditionalFormatting>
  <conditionalFormatting sqref="W104">
    <cfRule type="containsText" dxfId="23" priority="1" operator="containsText" text="RIESGO BAJO">
      <formula>NOT(ISERROR(SEARCH("RIESGO BAJO",W104)))</formula>
    </cfRule>
    <cfRule type="containsText" dxfId="22" priority="2" operator="containsText" text="RIESGO MODERADO">
      <formula>NOT(ISERROR(SEARCH("RIESGO MODERADO",W104)))</formula>
    </cfRule>
    <cfRule type="containsText" dxfId="21" priority="3" operator="containsText" text="RIESGO ALTO">
      <formula>NOT(ISERROR(SEARCH("RIESGO ALTO",W104)))</formula>
    </cfRule>
    <cfRule type="containsText" dxfId="20" priority="4" operator="containsText" text="RIESGO EXTREMO">
      <formula>NOT(ISERROR(SEARCH("RIESGO EXTREMO",W104)))</formula>
    </cfRule>
  </conditionalFormatting>
  <conditionalFormatting sqref="R106:R108">
    <cfRule type="containsText" dxfId="19" priority="25" operator="containsText" text="RIESGO BAJO">
      <formula>NOT(ISERROR(SEARCH("RIESGO BAJO",R106)))</formula>
    </cfRule>
    <cfRule type="containsText" dxfId="18" priority="26" operator="containsText" text="RIESGO MODERADO">
      <formula>NOT(ISERROR(SEARCH("RIESGO MODERADO",R106)))</formula>
    </cfRule>
    <cfRule type="containsText" dxfId="17" priority="27" operator="containsText" text="RIESGO ALTO">
      <formula>NOT(ISERROR(SEARCH("RIESGO ALTO",R106)))</formula>
    </cfRule>
    <cfRule type="containsText" dxfId="16" priority="28" operator="containsText" text="RIESGO EXTREMO">
      <formula>NOT(ISERROR(SEARCH("RIESGO EXTREMO",R106)))</formula>
    </cfRule>
  </conditionalFormatting>
  <conditionalFormatting sqref="Q106:Q108">
    <cfRule type="containsText" dxfId="15" priority="21" operator="containsText" text="RIESGO BAJO">
      <formula>NOT(ISERROR(SEARCH("RIESGO BAJO",Q106)))</formula>
    </cfRule>
    <cfRule type="containsText" dxfId="14" priority="22" operator="containsText" text="RIESGO MODERADO">
      <formula>NOT(ISERROR(SEARCH("RIESGO MODERADO",Q106)))</formula>
    </cfRule>
    <cfRule type="containsText" dxfId="13" priority="23" operator="containsText" text="RIESGO ALTO">
      <formula>NOT(ISERROR(SEARCH("RIESGO ALTO",Q106)))</formula>
    </cfRule>
    <cfRule type="containsText" dxfId="12" priority="24" operator="containsText" text="RIESGO EXTREMO">
      <formula>NOT(ISERROR(SEARCH("RIESGO EXTREMO",Q106)))</formula>
    </cfRule>
  </conditionalFormatting>
  <conditionalFormatting sqref="W106:W108">
    <cfRule type="containsText" dxfId="11" priority="17" operator="containsText" text="RIESGO BAJO">
      <formula>NOT(ISERROR(SEARCH("RIESGO BAJO",W106)))</formula>
    </cfRule>
    <cfRule type="containsText" dxfId="10" priority="18" operator="containsText" text="RIESGO MODERADO">
      <formula>NOT(ISERROR(SEARCH("RIESGO MODERADO",W106)))</formula>
    </cfRule>
    <cfRule type="containsText" dxfId="9" priority="19" operator="containsText" text="RIESGO ALTO">
      <formula>NOT(ISERROR(SEARCH("RIESGO ALTO",W106)))</formula>
    </cfRule>
    <cfRule type="containsText" dxfId="8" priority="20" operator="containsText" text="RIESGO EXTREMO">
      <formula>NOT(ISERROR(SEARCH("RIESGO EXTREMO",W106)))</formula>
    </cfRule>
  </conditionalFormatting>
  <conditionalFormatting sqref="W101">
    <cfRule type="containsText" dxfId="7" priority="9" operator="containsText" text="RIESGO BAJO">
      <formula>NOT(ISERROR(SEARCH("RIESGO BAJO",W101)))</formula>
    </cfRule>
    <cfRule type="containsText" dxfId="6" priority="10" operator="containsText" text="RIESGO MODERADO">
      <formula>NOT(ISERROR(SEARCH("RIESGO MODERADO",W101)))</formula>
    </cfRule>
    <cfRule type="containsText" dxfId="5" priority="11" operator="containsText" text="RIESGO ALTO">
      <formula>NOT(ISERROR(SEARCH("RIESGO ALTO",W101)))</formula>
    </cfRule>
    <cfRule type="containsText" dxfId="4" priority="12" operator="containsText" text="RIESGO EXTREMO">
      <formula>NOT(ISERROR(SEARCH("RIESGO EXTREMO",W101)))</formula>
    </cfRule>
  </conditionalFormatting>
  <conditionalFormatting sqref="W102">
    <cfRule type="containsText" dxfId="3" priority="5" operator="containsText" text="RIESGO BAJO">
      <formula>NOT(ISERROR(SEARCH("RIESGO BAJO",W102)))</formula>
    </cfRule>
    <cfRule type="containsText" dxfId="2" priority="6" operator="containsText" text="RIESGO MODERADO">
      <formula>NOT(ISERROR(SEARCH("RIESGO MODERADO",W102)))</formula>
    </cfRule>
    <cfRule type="containsText" dxfId="1" priority="7" operator="containsText" text="RIESGO ALTO">
      <formula>NOT(ISERROR(SEARCH("RIESGO ALTO",W102)))</formula>
    </cfRule>
    <cfRule type="containsText" dxfId="0" priority="8" operator="containsText" text="RIESGO EXTREMO">
      <formula>NOT(ISERROR(SEARCH("RIESGO EXTREMO",W102)))</formula>
    </cfRule>
  </conditionalFormatting>
  <dataValidations count="35">
    <dataValidation type="list" allowBlank="1" showInputMessage="1" showErrorMessage="1" sqref="S165:S166" xr:uid="{8497A9F5-9566-46DE-BB8D-249CB5D12E72}">
      <formula1>#REF!</formula1>
    </dataValidation>
    <dataValidation type="list" allowBlank="1" showInputMessage="1" showErrorMessage="1" sqref="S56 S65 S62 S59 S169 S69 S72:S167 S172:S173" xr:uid="{F54CC210-1563-48E8-A7C9-F5C6DC61E6C9}">
      <formula1>#REF!</formula1>
    </dataValidation>
    <dataValidation type="list" allowBlank="1" showInputMessage="1" showErrorMessage="1" sqref="AP114 AP116:AP166" xr:uid="{127DBC74-020A-41F0-9745-5EC373B8E15C}">
      <formula1>$AP$6:$AP$15</formula1>
    </dataValidation>
    <dataValidation type="list" allowBlank="1" showInputMessage="1" showErrorMessage="1" sqref="H169 H56 H59:H65 H69 H72:H167 H172:H173" xr:uid="{E27A2974-510E-4BA8-8808-29A8DC9D029B}">
      <formula1>$H$6:$H$11</formula1>
    </dataValidation>
    <dataValidation type="list" allowBlank="1" showInputMessage="1" showErrorMessage="1" sqref="I169 I56 I59:I65 I69 I72:I167 I172:I173" xr:uid="{7BA9796D-BF3C-4E30-BD10-816869872479}">
      <formula1>$I$6:$I$11</formula1>
    </dataValidation>
    <dataValidation type="list" allowBlank="1" showInputMessage="1" showErrorMessage="1" sqref="J169 J56 J59:J65 J69 J72:J167 J172:J173" xr:uid="{2AF504A1-F5B3-42F7-9260-151DE773DAB1}">
      <formula1>$J$6:$J$12</formula1>
    </dataValidation>
    <dataValidation type="list" allowBlank="1" showInputMessage="1" showErrorMessage="1" sqref="N59:N65 N56 T56:T65 T69:T118 T122:T163 T165:T173 N69:N169 N172:N173" xr:uid="{5A26215C-78E9-443D-8B28-F6B9D43123E5}">
      <formula1>$N$6:$N$10</formula1>
    </dataValidation>
    <dataValidation type="list" allowBlank="1" showInputMessage="1" showErrorMessage="1" sqref="O56:O65 U56:U65 U69:U163 U165:U173 O69:O169 O172:O173" xr:uid="{4BAB660A-D7FC-4341-AED5-9332088CE2BA}">
      <formula1>$O$6:$O$10</formula1>
    </dataValidation>
    <dataValidation type="list" allowBlank="1" showInputMessage="1" showErrorMessage="1" sqref="G59:G65 G56 G69:G163 G165:G173" xr:uid="{DFAC9B56-FD34-4846-B719-1673E4E7FDB9}">
      <formula1>$G$6:$G$15</formula1>
    </dataValidation>
    <dataValidation type="list" allowBlank="1" showInputMessage="1" showErrorMessage="1" sqref="G59:G65 G56 D142:D173" xr:uid="{299F330F-4848-4D8D-839A-61ED09D8182E}">
      <formula1>$D$6:$D$44</formula1>
    </dataValidation>
    <dataValidation type="list" allowBlank="1" showInputMessage="1" showErrorMessage="1" sqref="BO56:BO68 BO74:BO162 BO165:BO173" xr:uid="{CF4042EC-043C-4D30-AF94-EB2FAB1A012B}">
      <formula1>$BO$6:$BO$8</formula1>
    </dataValidation>
    <dataValidation type="list" allowBlank="1" showInputMessage="1" showErrorMessage="1" sqref="BN80:BO86 BO69:BO73 BN72:BO73 BN94:BO166 BO90:BO141 BN56:BN163 BN165:BN173" xr:uid="{5659D1B6-D646-47AD-ADD7-6C811787F908}">
      <formula1>$BN$6:$BN$7</formula1>
    </dataValidation>
    <dataValidation type="list" allowBlank="1" showInputMessage="1" showErrorMessage="1" sqref="Z56:Z64 Z69:Z163 Z165:Z173" xr:uid="{7F1E2978-31CB-4429-8B5D-7E0109E005D0}">
      <formula1>$Z$6:$Z$7</formula1>
    </dataValidation>
    <dataValidation type="list" allowBlank="1" showInputMessage="1" showErrorMessage="1" sqref="AL118:AL166" xr:uid="{59109A4D-2842-4D94-9968-8AF2E31686DD}">
      <formula1>$AC$24:$AC$44</formula1>
    </dataValidation>
    <dataValidation type="list" allowBlank="1" showInputMessage="1" showErrorMessage="1" sqref="AM118:AM166 AC118:AC166" xr:uid="{6EA83A0E-0FA5-4468-B2DA-6522C644F135}">
      <formula1>$AL$24:$AL$44</formula1>
    </dataValidation>
    <dataValidation type="list" allowBlank="1" showInputMessage="1" showErrorMessage="1" sqref="AN118:AN166" xr:uid="{32FBCC4A-C8B2-4A7C-B96C-719F4AC24CFC}">
      <formula1>$AM$24:$AM$44</formula1>
    </dataValidation>
    <dataValidation type="list" allowBlank="1" showInputMessage="1" showErrorMessage="1" sqref="AO118:AO166" xr:uid="{C31EF1D4-5CDC-44A6-B3BD-1879F6E3BA05}">
      <formula1>$AN$24:$AN$44</formula1>
    </dataValidation>
    <dataValidation type="list" allowBlank="1" showInputMessage="1" showErrorMessage="1" sqref="AP118:AP166" xr:uid="{AA1117CD-E581-4889-A90E-705A2702CE5B}">
      <formula1>$AO$24:$AO$55</formula1>
    </dataValidation>
    <dataValidation type="list" allowBlank="1" showInputMessage="1" showErrorMessage="1" sqref="D56:D173" xr:uid="{F5D1116B-796F-44DD-8AC1-428B2284525D}">
      <formula1>$D$6:$D$22</formula1>
    </dataValidation>
    <dataValidation type="list" allowBlank="1" showInputMessage="1" showErrorMessage="1" sqref="AP56:AP173" xr:uid="{D308536B-3150-4A0A-AA54-E869950F392D}">
      <formula1>$AP$6:$AP$14</formula1>
    </dataValidation>
    <dataValidation type="list" allowBlank="1" showInputMessage="1" showErrorMessage="1" sqref="AL56:AL173" xr:uid="{4ED2AF23-736B-4DAC-B7D4-8B847D77F3DA}">
      <formula1>$AL$6:$AL$8</formula1>
    </dataValidation>
    <dataValidation type="list" allowBlank="1" showInputMessage="1" showErrorMessage="1" sqref="AC56:AC173" xr:uid="{FA242CDD-A81A-46F4-82BD-1524E87622BB}">
      <formula1>$AC$6:$AC$7</formula1>
    </dataValidation>
    <dataValidation type="list" allowBlank="1" showInputMessage="1" showErrorMessage="1" sqref="AM56:AO173" xr:uid="{36DAE8CA-1AAE-4137-9FD4-E3E29E9C0F17}">
      <formula1>$AM$6:$AM$7</formula1>
    </dataValidation>
    <dataValidation type="list" allowBlank="1" showInputMessage="1" showErrorMessage="1" sqref="AR56:AR173" xr:uid="{5970B2ED-67DB-49DC-B691-9820FBF7F57B}">
      <formula1>$AR$6:$AR$7</formula1>
    </dataValidation>
    <dataValidation type="list" allowBlank="1" showInputMessage="1" showErrorMessage="1" sqref="AS56:AS173" xr:uid="{7C7F8FB9-3115-4158-9D78-0B65B7CF4F9F}">
      <formula1>$AS$6:$AS$7</formula1>
    </dataValidation>
    <dataValidation type="list" allowBlank="1" showInputMessage="1" showErrorMessage="1" sqref="AT56:AT173" xr:uid="{80A1A01B-C597-4024-B3F4-8591E9F59CD9}">
      <formula1>$AT$6:$AT$7</formula1>
    </dataValidation>
    <dataValidation type="list" allowBlank="1" showInputMessage="1" showErrorMessage="1" sqref="AU56:AU173" xr:uid="{F58049CE-8BB2-4066-8D96-D6134EE83B3E}">
      <formula1>$AU$6:$AU$8</formula1>
    </dataValidation>
    <dataValidation type="list" allowBlank="1" showInputMessage="1" showErrorMessage="1" sqref="AV56:AV173" xr:uid="{C4AFDFC3-9A06-467A-BBFB-435F621D418B}">
      <formula1>$AV$6:$AV$7</formula1>
    </dataValidation>
    <dataValidation type="list" allowBlank="1" showInputMessage="1" showErrorMessage="1" sqref="AW56:AW173" xr:uid="{BD87A1AF-E71F-4980-96AD-7DE639597500}">
      <formula1>$AW$6:$AW$7</formula1>
    </dataValidation>
    <dataValidation type="list" allowBlank="1" showInputMessage="1" showErrorMessage="1" sqref="AX56:AX173" xr:uid="{8D94B991-4404-4D82-BA2F-4A495B93512B}">
      <formula1>$AX$6:$AX$8</formula1>
    </dataValidation>
    <dataValidation type="list" allowBlank="1" showInputMessage="1" showErrorMessage="1" sqref="BH56:BH173" xr:uid="{18E8EB51-1CD5-44D3-8B3C-98CC870B3DEE}">
      <formula1>$BH$6:$BH$8</formula1>
    </dataValidation>
    <dataValidation type="list" allowBlank="1" showInputMessage="1" showErrorMessage="1" sqref="AE56:AE173" xr:uid="{5438A526-368A-48DD-A5FB-3FC294D690A0}">
      <formula1>$AE$6:$AE$7</formula1>
    </dataValidation>
    <dataValidation type="list" allowBlank="1" showInputMessage="1" showErrorMessage="1" sqref="AK56:AK173" xr:uid="{E6722204-5AA8-4078-AC62-5B8B60ED0EE5}">
      <formula1>$AK$6:$AK$7</formula1>
    </dataValidation>
    <dataValidation type="list" allowBlank="1" showInputMessage="1" showErrorMessage="1" sqref="AQ56:AQ173" xr:uid="{3E708C64-5CFB-4C0D-A10F-A6D71637F0B2}">
      <formula1>$AQ$6:$AQ$7</formula1>
    </dataValidation>
    <dataValidation type="list" allowBlank="1" showInputMessage="1" showErrorMessage="1" sqref="F56:F173" xr:uid="{00FF3FF4-44B6-4F10-A126-CF8D6601BAB1}">
      <formula1>$F$6:$F$43</formula1>
    </dataValidation>
  </dataValidations>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F693E-0745-45AB-AF6A-EC403985A15B}">
  <sheetPr>
    <tabColor theme="9" tint="-0.249977111117893"/>
  </sheetPr>
  <dimension ref="A1:BQ112"/>
  <sheetViews>
    <sheetView showGridLines="0" zoomScale="70" zoomScaleNormal="70" zoomScaleSheetLayoutView="80" workbookViewId="0">
      <selection activeCell="G41" sqref="G41"/>
    </sheetView>
  </sheetViews>
  <sheetFormatPr baseColWidth="10" defaultColWidth="11.44140625" defaultRowHeight="14.4" x14ac:dyDescent="0.25"/>
  <cols>
    <col min="1" max="1" width="5.44140625" style="88" bestFit="1" customWidth="1"/>
    <col min="2" max="2" width="9.109375" style="2" customWidth="1"/>
    <col min="3" max="3" width="23.44140625" style="19" hidden="1" customWidth="1"/>
    <col min="4" max="4" width="20.44140625" style="1" customWidth="1"/>
    <col min="5" max="5" width="20.109375" style="88" customWidth="1"/>
    <col min="6" max="6" width="47.109375" style="88" hidden="1" customWidth="1"/>
    <col min="7" max="7" width="36.88671875" style="88" customWidth="1"/>
    <col min="8" max="8" width="36.44140625" style="88" hidden="1" customWidth="1"/>
    <col min="9" max="9" width="31.88671875" style="172" customWidth="1"/>
    <col min="10" max="10" width="29.33203125" style="88" customWidth="1"/>
    <col min="11" max="16384" width="11.44140625" style="88"/>
  </cols>
  <sheetData>
    <row r="1" spans="1:10" ht="5.95" customHeight="1" thickBot="1" x14ac:dyDescent="0.3"/>
    <row r="2" spans="1:10" ht="14.25" customHeight="1" x14ac:dyDescent="0.25">
      <c r="A2" s="207"/>
      <c r="B2" s="206"/>
      <c r="C2" s="205" t="s">
        <v>981</v>
      </c>
      <c r="D2" s="204"/>
      <c r="E2" s="204"/>
      <c r="F2" s="204"/>
      <c r="G2" s="204"/>
      <c r="H2" s="204"/>
      <c r="I2" s="204"/>
      <c r="J2" s="203"/>
    </row>
    <row r="3" spans="1:10" ht="14.25" customHeight="1" x14ac:dyDescent="0.25">
      <c r="A3" s="202"/>
      <c r="B3" s="201"/>
      <c r="C3" s="200"/>
      <c r="D3" s="199"/>
      <c r="E3" s="199"/>
      <c r="F3" s="199"/>
      <c r="G3" s="199"/>
      <c r="H3" s="199"/>
      <c r="I3" s="199"/>
      <c r="J3" s="198"/>
    </row>
    <row r="4" spans="1:10" ht="14.25" customHeight="1" x14ac:dyDescent="0.25">
      <c r="A4" s="202"/>
      <c r="B4" s="201"/>
      <c r="C4" s="200"/>
      <c r="D4" s="199"/>
      <c r="E4" s="199"/>
      <c r="F4" s="199"/>
      <c r="G4" s="199"/>
      <c r="H4" s="199"/>
      <c r="I4" s="199"/>
      <c r="J4" s="198"/>
    </row>
    <row r="5" spans="1:10" ht="14.25" customHeight="1" x14ac:dyDescent="0.25">
      <c r="A5" s="202"/>
      <c r="B5" s="201"/>
      <c r="C5" s="200"/>
      <c r="D5" s="199"/>
      <c r="E5" s="199"/>
      <c r="F5" s="199"/>
      <c r="G5" s="199"/>
      <c r="H5" s="199"/>
      <c r="I5" s="199"/>
      <c r="J5" s="198"/>
    </row>
    <row r="6" spans="1:10" ht="14.25" customHeight="1" x14ac:dyDescent="0.25">
      <c r="A6" s="202"/>
      <c r="B6" s="201"/>
      <c r="C6" s="200"/>
      <c r="D6" s="199"/>
      <c r="E6" s="199"/>
      <c r="F6" s="199"/>
      <c r="G6" s="199"/>
      <c r="H6" s="199"/>
      <c r="I6" s="199"/>
      <c r="J6" s="198"/>
    </row>
    <row r="7" spans="1:10" ht="15.05" customHeight="1" thickBot="1" x14ac:dyDescent="0.3">
      <c r="A7" s="197"/>
      <c r="B7" s="196"/>
      <c r="C7" s="195"/>
      <c r="D7" s="194"/>
      <c r="E7" s="194"/>
      <c r="F7" s="194"/>
      <c r="G7" s="194"/>
      <c r="H7" s="194"/>
      <c r="I7" s="194"/>
      <c r="J7" s="193"/>
    </row>
    <row r="8" spans="1:10" hidden="1" x14ac:dyDescent="0.25">
      <c r="B8" s="2" t="s">
        <v>133</v>
      </c>
      <c r="D8" s="1" t="s">
        <v>58</v>
      </c>
      <c r="E8" s="88" t="s">
        <v>36</v>
      </c>
    </row>
    <row r="9" spans="1:10" hidden="1" x14ac:dyDescent="0.25">
      <c r="B9" s="2" t="s">
        <v>134</v>
      </c>
      <c r="D9" s="1" t="s">
        <v>8</v>
      </c>
      <c r="E9" s="88" t="s">
        <v>34</v>
      </c>
    </row>
    <row r="10" spans="1:10" hidden="1" x14ac:dyDescent="0.25">
      <c r="B10" s="2" t="s">
        <v>135</v>
      </c>
      <c r="D10" s="1" t="s">
        <v>44</v>
      </c>
      <c r="E10" s="88" t="s">
        <v>32</v>
      </c>
    </row>
    <row r="11" spans="1:10" hidden="1" x14ac:dyDescent="0.25">
      <c r="B11" s="2" t="s">
        <v>136</v>
      </c>
      <c r="D11" s="1" t="s">
        <v>43</v>
      </c>
      <c r="E11" s="88" t="s">
        <v>33</v>
      </c>
    </row>
    <row r="12" spans="1:10" hidden="1" x14ac:dyDescent="0.25">
      <c r="B12" s="2" t="s">
        <v>137</v>
      </c>
      <c r="D12" s="1" t="s">
        <v>46</v>
      </c>
      <c r="E12" s="88" t="s">
        <v>35</v>
      </c>
    </row>
    <row r="13" spans="1:10" hidden="1" x14ac:dyDescent="0.25">
      <c r="B13" s="2" t="s">
        <v>138</v>
      </c>
      <c r="D13" s="1" t="s">
        <v>55</v>
      </c>
      <c r="E13" s="88" t="s">
        <v>41</v>
      </c>
    </row>
    <row r="14" spans="1:10" hidden="1" x14ac:dyDescent="0.25">
      <c r="B14" s="2" t="s">
        <v>139</v>
      </c>
      <c r="D14" s="1" t="s">
        <v>49</v>
      </c>
      <c r="E14" s="88" t="s">
        <v>39</v>
      </c>
    </row>
    <row r="15" spans="1:10" hidden="1" x14ac:dyDescent="0.25">
      <c r="B15" s="2" t="s">
        <v>140</v>
      </c>
      <c r="D15" s="1" t="s">
        <v>60</v>
      </c>
      <c r="E15" s="88" t="s">
        <v>37</v>
      </c>
    </row>
    <row r="16" spans="1:10" hidden="1" x14ac:dyDescent="0.25">
      <c r="B16" s="2" t="s">
        <v>141</v>
      </c>
      <c r="D16" s="1" t="s">
        <v>48</v>
      </c>
      <c r="E16" s="88" t="s">
        <v>38</v>
      </c>
      <c r="G16" s="16">
        <v>2</v>
      </c>
    </row>
    <row r="17" spans="2:9" hidden="1" x14ac:dyDescent="0.25">
      <c r="B17" s="2" t="s">
        <v>142</v>
      </c>
      <c r="D17" s="1" t="s">
        <v>51</v>
      </c>
      <c r="E17" s="88" t="s">
        <v>40</v>
      </c>
      <c r="G17" s="88" t="s">
        <v>494</v>
      </c>
    </row>
    <row r="18" spans="2:9" hidden="1" x14ac:dyDescent="0.25">
      <c r="B18" s="2" t="s">
        <v>143</v>
      </c>
      <c r="D18" s="1" t="s">
        <v>52</v>
      </c>
      <c r="G18" s="88" t="str">
        <f>+CHOOSE(G16,D8,D9,D10,D11,D12,D13,D14,D15,D16,D17,D18,D19,D20,D21,D22,D23,D24,D25,D26,D27)</f>
        <v>Direccionamiento Estratégico y Planeación</v>
      </c>
    </row>
    <row r="19" spans="2:9" hidden="1" x14ac:dyDescent="0.25">
      <c r="B19" s="2" t="s">
        <v>144</v>
      </c>
      <c r="D19" s="1" t="s">
        <v>54</v>
      </c>
    </row>
    <row r="20" spans="2:9" hidden="1" x14ac:dyDescent="0.25">
      <c r="B20" s="2" t="s">
        <v>145</v>
      </c>
      <c r="D20" s="1" t="s">
        <v>53</v>
      </c>
    </row>
    <row r="21" spans="2:9" hidden="1" x14ac:dyDescent="0.25">
      <c r="B21" s="2" t="s">
        <v>146</v>
      </c>
      <c r="D21" s="1" t="s">
        <v>42</v>
      </c>
    </row>
    <row r="22" spans="2:9" hidden="1" x14ac:dyDescent="0.25">
      <c r="B22" s="2" t="s">
        <v>147</v>
      </c>
      <c r="D22" s="1" t="s">
        <v>45</v>
      </c>
    </row>
    <row r="23" spans="2:9" hidden="1" x14ac:dyDescent="0.25">
      <c r="B23" s="2" t="s">
        <v>148</v>
      </c>
      <c r="D23" s="1" t="s">
        <v>57</v>
      </c>
    </row>
    <row r="24" spans="2:9" hidden="1" x14ac:dyDescent="0.25">
      <c r="B24" s="2" t="s">
        <v>149</v>
      </c>
      <c r="D24" s="1" t="s">
        <v>56</v>
      </c>
    </row>
    <row r="25" spans="2:9" hidden="1" x14ac:dyDescent="0.25">
      <c r="B25" s="2" t="s">
        <v>150</v>
      </c>
      <c r="D25" s="1" t="s">
        <v>47</v>
      </c>
    </row>
    <row r="26" spans="2:9" hidden="1" x14ac:dyDescent="0.25">
      <c r="B26" s="2" t="s">
        <v>151</v>
      </c>
      <c r="D26" s="1" t="s">
        <v>59</v>
      </c>
    </row>
    <row r="27" spans="2:9" hidden="1" x14ac:dyDescent="0.25">
      <c r="B27" s="2" t="s">
        <v>152</v>
      </c>
      <c r="D27" s="1" t="s">
        <v>50</v>
      </c>
    </row>
    <row r="28" spans="2:9" ht="4.55" customHeight="1" x14ac:dyDescent="0.25"/>
    <row r="29" spans="2:9" s="3" customFormat="1" ht="4.55" customHeight="1" thickBot="1" x14ac:dyDescent="0.35">
      <c r="B29" s="11"/>
      <c r="C29" s="19"/>
      <c r="I29" s="11"/>
    </row>
    <row r="30" spans="2:9" s="3" customFormat="1" ht="32.25" customHeight="1" thickBot="1" x14ac:dyDescent="0.35">
      <c r="B30" s="11"/>
      <c r="C30" s="19"/>
      <c r="D30" s="192" t="s">
        <v>765</v>
      </c>
      <c r="E30" s="191"/>
      <c r="I30" s="11"/>
    </row>
    <row r="31" spans="2:9" s="3" customFormat="1" ht="11.3" customHeight="1" x14ac:dyDescent="0.3">
      <c r="B31" s="11"/>
      <c r="C31" s="19"/>
      <c r="I31" s="11"/>
    </row>
    <row r="32" spans="2:9" s="3" customFormat="1" hidden="1" x14ac:dyDescent="0.3">
      <c r="B32" s="11"/>
      <c r="C32" s="19"/>
      <c r="I32" s="11"/>
    </row>
    <row r="33" spans="1:69" s="3" customFormat="1" hidden="1" x14ac:dyDescent="0.3">
      <c r="B33" s="11"/>
      <c r="C33" s="19"/>
      <c r="I33" s="11"/>
    </row>
    <row r="34" spans="1:69" s="3" customFormat="1" hidden="1" x14ac:dyDescent="0.3">
      <c r="B34" s="11"/>
      <c r="C34" s="19"/>
      <c r="I34" s="11"/>
    </row>
    <row r="35" spans="1:69" s="3" customFormat="1" hidden="1" x14ac:dyDescent="0.3">
      <c r="B35" s="11"/>
      <c r="C35" s="19"/>
      <c r="I35" s="11"/>
    </row>
    <row r="36" spans="1:69" s="3" customFormat="1" hidden="1" x14ac:dyDescent="0.3">
      <c r="B36" s="11"/>
      <c r="C36" s="19"/>
      <c r="I36" s="11"/>
    </row>
    <row r="37" spans="1:69" s="92" customFormat="1" ht="43.4" customHeight="1" x14ac:dyDescent="0.25">
      <c r="A37" s="31" t="s">
        <v>408</v>
      </c>
      <c r="B37" s="31" t="s">
        <v>486</v>
      </c>
      <c r="C37" s="190" t="s">
        <v>980</v>
      </c>
      <c r="D37" s="190" t="s">
        <v>980</v>
      </c>
      <c r="E37" s="190" t="s">
        <v>11</v>
      </c>
      <c r="F37" s="190" t="s">
        <v>12</v>
      </c>
      <c r="G37" s="190" t="s">
        <v>0</v>
      </c>
      <c r="H37" s="190" t="s">
        <v>13</v>
      </c>
      <c r="I37" s="189" t="s">
        <v>979</v>
      </c>
      <c r="J37" s="189" t="s">
        <v>978</v>
      </c>
    </row>
    <row r="38" spans="1:69" s="27" customFormat="1" ht="90.2" x14ac:dyDescent="0.25">
      <c r="A38" s="167">
        <v>1</v>
      </c>
      <c r="B38" s="167" t="s">
        <v>413</v>
      </c>
      <c r="C38" s="180" t="s">
        <v>50</v>
      </c>
      <c r="D38" s="179" t="s">
        <v>50</v>
      </c>
      <c r="E38" s="179" t="s">
        <v>32</v>
      </c>
      <c r="F38" s="83" t="s">
        <v>202</v>
      </c>
      <c r="G38" s="177" t="s">
        <v>647</v>
      </c>
      <c r="H38" s="83" t="s">
        <v>203</v>
      </c>
      <c r="I38" s="175" t="s">
        <v>857</v>
      </c>
      <c r="J38" s="174" t="s">
        <v>825</v>
      </c>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row>
    <row r="39" spans="1:69" s="27" customFormat="1" ht="123.2" customHeight="1" x14ac:dyDescent="0.25">
      <c r="A39" s="167">
        <v>2</v>
      </c>
      <c r="B39" s="167" t="s">
        <v>414</v>
      </c>
      <c r="C39" s="180" t="s">
        <v>50</v>
      </c>
      <c r="D39" s="179" t="s">
        <v>50</v>
      </c>
      <c r="E39" s="179" t="s">
        <v>34</v>
      </c>
      <c r="F39" s="83" t="s">
        <v>651</v>
      </c>
      <c r="G39" s="177" t="s">
        <v>650</v>
      </c>
      <c r="H39" s="83" t="s">
        <v>204</v>
      </c>
      <c r="I39" s="175" t="s">
        <v>857</v>
      </c>
      <c r="J39" s="174" t="s">
        <v>825</v>
      </c>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row>
    <row r="40" spans="1:69" s="27" customFormat="1" ht="82.65" customHeight="1" x14ac:dyDescent="0.25">
      <c r="A40" s="167">
        <v>3</v>
      </c>
      <c r="B40" s="167" t="s">
        <v>409</v>
      </c>
      <c r="C40" s="180" t="s">
        <v>59</v>
      </c>
      <c r="D40" s="179" t="s">
        <v>59</v>
      </c>
      <c r="E40" s="179" t="s">
        <v>38</v>
      </c>
      <c r="F40" s="176" t="s">
        <v>190</v>
      </c>
      <c r="G40" s="177" t="s">
        <v>191</v>
      </c>
      <c r="H40" s="176" t="s">
        <v>192</v>
      </c>
      <c r="I40" s="175" t="s">
        <v>862</v>
      </c>
      <c r="J40" s="174" t="s">
        <v>820</v>
      </c>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row>
    <row r="41" spans="1:69" s="27" customFormat="1" ht="111.6" customHeight="1" x14ac:dyDescent="0.25">
      <c r="A41" s="167">
        <v>4</v>
      </c>
      <c r="B41" s="167" t="s">
        <v>410</v>
      </c>
      <c r="C41" s="180" t="s">
        <v>59</v>
      </c>
      <c r="D41" s="179" t="s">
        <v>59</v>
      </c>
      <c r="E41" s="179" t="s">
        <v>32</v>
      </c>
      <c r="F41" s="176" t="s">
        <v>193</v>
      </c>
      <c r="G41" s="177" t="s">
        <v>194</v>
      </c>
      <c r="H41" s="176" t="s">
        <v>195</v>
      </c>
      <c r="I41" s="175" t="s">
        <v>862</v>
      </c>
      <c r="J41" s="174" t="s">
        <v>820</v>
      </c>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1"/>
    </row>
    <row r="42" spans="1:69" s="27" customFormat="1" ht="72" customHeight="1" x14ac:dyDescent="0.25">
      <c r="A42" s="167">
        <v>5</v>
      </c>
      <c r="B42" s="167" t="s">
        <v>411</v>
      </c>
      <c r="C42" s="180" t="s">
        <v>59</v>
      </c>
      <c r="D42" s="179" t="s">
        <v>59</v>
      </c>
      <c r="E42" s="179" t="s">
        <v>38</v>
      </c>
      <c r="F42" s="176" t="s">
        <v>196</v>
      </c>
      <c r="G42" s="177" t="s">
        <v>197</v>
      </c>
      <c r="H42" s="176" t="s">
        <v>198</v>
      </c>
      <c r="I42" s="175" t="s">
        <v>862</v>
      </c>
      <c r="J42" s="174" t="s">
        <v>820</v>
      </c>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row>
    <row r="43" spans="1:69" s="27" customFormat="1" ht="127.75" customHeight="1" x14ac:dyDescent="0.25">
      <c r="A43" s="167">
        <v>6</v>
      </c>
      <c r="B43" s="167" t="s">
        <v>412</v>
      </c>
      <c r="C43" s="180" t="s">
        <v>59</v>
      </c>
      <c r="D43" s="179" t="s">
        <v>59</v>
      </c>
      <c r="E43" s="179" t="s">
        <v>34</v>
      </c>
      <c r="F43" s="176" t="s">
        <v>199</v>
      </c>
      <c r="G43" s="177" t="s">
        <v>200</v>
      </c>
      <c r="H43" s="176" t="s">
        <v>201</v>
      </c>
      <c r="I43" s="175" t="s">
        <v>862</v>
      </c>
      <c r="J43" s="174" t="s">
        <v>820</v>
      </c>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1"/>
    </row>
    <row r="44" spans="1:69" s="27" customFormat="1" ht="80.3" customHeight="1" x14ac:dyDescent="0.25">
      <c r="A44" s="167">
        <v>7</v>
      </c>
      <c r="B44" s="167" t="s">
        <v>479</v>
      </c>
      <c r="C44" s="180" t="s">
        <v>47</v>
      </c>
      <c r="D44" s="179" t="s">
        <v>47</v>
      </c>
      <c r="E44" s="179" t="s">
        <v>32</v>
      </c>
      <c r="F44" s="83" t="s">
        <v>205</v>
      </c>
      <c r="G44" s="177" t="s">
        <v>206</v>
      </c>
      <c r="H44" s="83" t="s">
        <v>207</v>
      </c>
      <c r="I44" s="175" t="s">
        <v>856</v>
      </c>
      <c r="J44" s="174" t="s">
        <v>47</v>
      </c>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row>
    <row r="45" spans="1:69" s="27" customFormat="1" ht="80.95" customHeight="1" x14ac:dyDescent="0.25">
      <c r="A45" s="167">
        <v>8</v>
      </c>
      <c r="B45" s="167" t="s">
        <v>480</v>
      </c>
      <c r="C45" s="180" t="s">
        <v>47</v>
      </c>
      <c r="D45" s="179" t="s">
        <v>47</v>
      </c>
      <c r="E45" s="179" t="s">
        <v>32</v>
      </c>
      <c r="F45" s="83" t="s">
        <v>210</v>
      </c>
      <c r="G45" s="177" t="s">
        <v>211</v>
      </c>
      <c r="H45" s="83" t="s">
        <v>207</v>
      </c>
      <c r="I45" s="175" t="s">
        <v>856</v>
      </c>
      <c r="J45" s="174" t="s">
        <v>47</v>
      </c>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1"/>
    </row>
    <row r="46" spans="1:69" s="27" customFormat="1" ht="75.8" customHeight="1" x14ac:dyDescent="0.25">
      <c r="A46" s="167">
        <v>9</v>
      </c>
      <c r="B46" s="167" t="s">
        <v>415</v>
      </c>
      <c r="C46" s="180" t="s">
        <v>56</v>
      </c>
      <c r="D46" s="179" t="s">
        <v>56</v>
      </c>
      <c r="E46" s="179" t="s">
        <v>32</v>
      </c>
      <c r="F46" s="83" t="s">
        <v>228</v>
      </c>
      <c r="G46" s="177" t="s">
        <v>229</v>
      </c>
      <c r="H46" s="83" t="s">
        <v>230</v>
      </c>
      <c r="I46" s="175" t="s">
        <v>56</v>
      </c>
      <c r="J46" s="174" t="s">
        <v>840</v>
      </c>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1"/>
    </row>
    <row r="47" spans="1:69" s="27" customFormat="1" ht="77.2" customHeight="1" x14ac:dyDescent="0.25">
      <c r="A47" s="167">
        <v>10</v>
      </c>
      <c r="B47" s="167" t="s">
        <v>416</v>
      </c>
      <c r="C47" s="180" t="s">
        <v>56</v>
      </c>
      <c r="D47" s="179" t="s">
        <v>56</v>
      </c>
      <c r="E47" s="179" t="s">
        <v>34</v>
      </c>
      <c r="F47" s="83" t="s">
        <v>232</v>
      </c>
      <c r="G47" s="177" t="s">
        <v>233</v>
      </c>
      <c r="H47" s="83" t="s">
        <v>234</v>
      </c>
      <c r="I47" s="175" t="s">
        <v>56</v>
      </c>
      <c r="J47" s="174" t="s">
        <v>840</v>
      </c>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1"/>
    </row>
    <row r="48" spans="1:69" s="27" customFormat="1" ht="77.2" customHeight="1" x14ac:dyDescent="0.25">
      <c r="A48" s="188">
        <v>11</v>
      </c>
      <c r="B48" s="188" t="s">
        <v>955</v>
      </c>
      <c r="C48" s="187" t="s">
        <v>56</v>
      </c>
      <c r="D48" s="186" t="s">
        <v>56</v>
      </c>
      <c r="E48" s="186" t="s">
        <v>32</v>
      </c>
      <c r="F48" s="83"/>
      <c r="G48" s="185" t="s">
        <v>977</v>
      </c>
      <c r="H48" s="83"/>
      <c r="I48" s="184" t="s">
        <v>56</v>
      </c>
      <c r="J48" s="183" t="s">
        <v>841</v>
      </c>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1"/>
    </row>
    <row r="49" spans="1:69" s="27" customFormat="1" ht="77.2" customHeight="1" x14ac:dyDescent="0.25">
      <c r="A49" s="188">
        <v>12</v>
      </c>
      <c r="B49" s="188" t="s">
        <v>976</v>
      </c>
      <c r="C49" s="187" t="s">
        <v>56</v>
      </c>
      <c r="D49" s="186" t="s">
        <v>56</v>
      </c>
      <c r="E49" s="186" t="s">
        <v>32</v>
      </c>
      <c r="F49" s="83"/>
      <c r="G49" s="185" t="s">
        <v>975</v>
      </c>
      <c r="H49" s="83"/>
      <c r="I49" s="184" t="s">
        <v>56</v>
      </c>
      <c r="J49" s="183" t="s">
        <v>839</v>
      </c>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1"/>
    </row>
    <row r="50" spans="1:69" s="27" customFormat="1" ht="85.8" customHeight="1" x14ac:dyDescent="0.25">
      <c r="A50" s="167">
        <v>13</v>
      </c>
      <c r="B50" s="167" t="s">
        <v>419</v>
      </c>
      <c r="C50" s="180" t="s">
        <v>57</v>
      </c>
      <c r="D50" s="179" t="s">
        <v>57</v>
      </c>
      <c r="E50" s="179" t="s">
        <v>38</v>
      </c>
      <c r="F50" s="83" t="s">
        <v>219</v>
      </c>
      <c r="G50" s="177" t="s">
        <v>373</v>
      </c>
      <c r="H50" s="83" t="s">
        <v>220</v>
      </c>
      <c r="I50" s="175" t="s">
        <v>858</v>
      </c>
      <c r="J50" s="174" t="s">
        <v>829</v>
      </c>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1"/>
    </row>
    <row r="51" spans="1:69" s="27" customFormat="1" ht="85.8" customHeight="1" x14ac:dyDescent="0.25">
      <c r="A51" s="167">
        <v>14</v>
      </c>
      <c r="B51" s="167" t="s">
        <v>420</v>
      </c>
      <c r="C51" s="180" t="s">
        <v>57</v>
      </c>
      <c r="D51" s="179" t="s">
        <v>57</v>
      </c>
      <c r="E51" s="179" t="s">
        <v>38</v>
      </c>
      <c r="F51" s="83" t="s">
        <v>222</v>
      </c>
      <c r="G51" s="177" t="s">
        <v>734</v>
      </c>
      <c r="H51" s="83" t="s">
        <v>223</v>
      </c>
      <c r="I51" s="175" t="s">
        <v>858</v>
      </c>
      <c r="J51" s="174" t="s">
        <v>829</v>
      </c>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1"/>
    </row>
    <row r="52" spans="1:69" s="27" customFormat="1" ht="94.55" customHeight="1" x14ac:dyDescent="0.25">
      <c r="A52" s="167">
        <v>15</v>
      </c>
      <c r="B52" s="167" t="s">
        <v>421</v>
      </c>
      <c r="C52" s="180" t="s">
        <v>57</v>
      </c>
      <c r="D52" s="179" t="s">
        <v>57</v>
      </c>
      <c r="E52" s="179" t="s">
        <v>34</v>
      </c>
      <c r="F52" s="83" t="s">
        <v>225</v>
      </c>
      <c r="G52" s="177" t="s">
        <v>226</v>
      </c>
      <c r="H52" s="83" t="s">
        <v>227</v>
      </c>
      <c r="I52" s="175" t="s">
        <v>858</v>
      </c>
      <c r="J52" s="174" t="s">
        <v>829</v>
      </c>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1"/>
    </row>
    <row r="53" spans="1:69" s="27" customFormat="1" ht="94.55" customHeight="1" x14ac:dyDescent="0.25">
      <c r="A53" s="167">
        <v>16</v>
      </c>
      <c r="B53" s="167" t="s">
        <v>422</v>
      </c>
      <c r="C53" s="180" t="s">
        <v>45</v>
      </c>
      <c r="D53" s="179" t="s">
        <v>45</v>
      </c>
      <c r="E53" s="179" t="s">
        <v>34</v>
      </c>
      <c r="F53" s="83" t="s">
        <v>236</v>
      </c>
      <c r="G53" s="177" t="s">
        <v>237</v>
      </c>
      <c r="H53" s="83" t="s">
        <v>238</v>
      </c>
      <c r="I53" s="175" t="s">
        <v>855</v>
      </c>
      <c r="J53" s="174" t="s">
        <v>45</v>
      </c>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row>
    <row r="54" spans="1:69" s="27" customFormat="1" ht="94.55" customHeight="1" x14ac:dyDescent="0.25">
      <c r="A54" s="167">
        <v>17</v>
      </c>
      <c r="B54" s="167" t="s">
        <v>423</v>
      </c>
      <c r="C54" s="180" t="s">
        <v>45</v>
      </c>
      <c r="D54" s="179" t="s">
        <v>45</v>
      </c>
      <c r="E54" s="179" t="s">
        <v>34</v>
      </c>
      <c r="F54" s="83" t="s">
        <v>240</v>
      </c>
      <c r="G54" s="177" t="s">
        <v>241</v>
      </c>
      <c r="H54" s="83" t="s">
        <v>242</v>
      </c>
      <c r="I54" s="175" t="s">
        <v>855</v>
      </c>
      <c r="J54" s="174" t="s">
        <v>45</v>
      </c>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row>
    <row r="55" spans="1:69" s="27" customFormat="1" ht="136.05000000000001" customHeight="1" x14ac:dyDescent="0.25">
      <c r="A55" s="167">
        <v>18</v>
      </c>
      <c r="B55" s="167" t="s">
        <v>424</v>
      </c>
      <c r="C55" s="180" t="s">
        <v>45</v>
      </c>
      <c r="D55" s="179" t="s">
        <v>45</v>
      </c>
      <c r="E55" s="179" t="s">
        <v>32</v>
      </c>
      <c r="F55" s="83" t="s">
        <v>244</v>
      </c>
      <c r="G55" s="177" t="s">
        <v>245</v>
      </c>
      <c r="H55" s="83" t="s">
        <v>246</v>
      </c>
      <c r="I55" s="175" t="s">
        <v>855</v>
      </c>
      <c r="J55" s="174" t="s">
        <v>45</v>
      </c>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row>
    <row r="56" spans="1:69" s="27" customFormat="1" ht="94.55" customHeight="1" x14ac:dyDescent="0.25">
      <c r="A56" s="167">
        <v>19</v>
      </c>
      <c r="B56" s="167" t="s">
        <v>425</v>
      </c>
      <c r="C56" s="180" t="s">
        <v>45</v>
      </c>
      <c r="D56" s="179" t="s">
        <v>45</v>
      </c>
      <c r="E56" s="179" t="s">
        <v>32</v>
      </c>
      <c r="F56" s="83" t="s">
        <v>249</v>
      </c>
      <c r="G56" s="177" t="s">
        <v>250</v>
      </c>
      <c r="H56" s="83" t="s">
        <v>251</v>
      </c>
      <c r="I56" s="175" t="s">
        <v>855</v>
      </c>
      <c r="J56" s="174" t="s">
        <v>45</v>
      </c>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row>
    <row r="57" spans="1:69" s="27" customFormat="1" ht="94.55" customHeight="1" x14ac:dyDescent="0.25">
      <c r="A57" s="167">
        <v>20</v>
      </c>
      <c r="B57" s="167" t="s">
        <v>426</v>
      </c>
      <c r="C57" s="180" t="s">
        <v>42</v>
      </c>
      <c r="D57" s="179" t="s">
        <v>42</v>
      </c>
      <c r="E57" s="179" t="s">
        <v>38</v>
      </c>
      <c r="F57" s="83" t="s">
        <v>253</v>
      </c>
      <c r="G57" s="177" t="s">
        <v>254</v>
      </c>
      <c r="H57" s="83" t="s">
        <v>255</v>
      </c>
      <c r="I57" s="175" t="s">
        <v>855</v>
      </c>
      <c r="J57" s="174" t="s">
        <v>42</v>
      </c>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row>
    <row r="58" spans="1:69" s="27" customFormat="1" ht="94.55" customHeight="1" x14ac:dyDescent="0.25">
      <c r="A58" s="167">
        <v>21</v>
      </c>
      <c r="B58" s="167" t="s">
        <v>427</v>
      </c>
      <c r="C58" s="180" t="s">
        <v>42</v>
      </c>
      <c r="D58" s="179" t="s">
        <v>42</v>
      </c>
      <c r="E58" s="179" t="s">
        <v>32</v>
      </c>
      <c r="F58" s="83" t="s">
        <v>258</v>
      </c>
      <c r="G58" s="177" t="s">
        <v>259</v>
      </c>
      <c r="H58" s="83" t="s">
        <v>260</v>
      </c>
      <c r="I58" s="175" t="s">
        <v>855</v>
      </c>
      <c r="J58" s="174" t="s">
        <v>42</v>
      </c>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row>
    <row r="59" spans="1:69" s="27" customFormat="1" ht="94.55" customHeight="1" x14ac:dyDescent="0.25">
      <c r="A59" s="167">
        <v>22</v>
      </c>
      <c r="B59" s="167" t="s">
        <v>428</v>
      </c>
      <c r="C59" s="180" t="s">
        <v>42</v>
      </c>
      <c r="D59" s="179" t="s">
        <v>42</v>
      </c>
      <c r="E59" s="179" t="s">
        <v>34</v>
      </c>
      <c r="F59" s="83" t="s">
        <v>262</v>
      </c>
      <c r="G59" s="177" t="s">
        <v>725</v>
      </c>
      <c r="H59" s="83" t="s">
        <v>263</v>
      </c>
      <c r="I59" s="175" t="s">
        <v>855</v>
      </c>
      <c r="J59" s="174" t="s">
        <v>42</v>
      </c>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row>
    <row r="60" spans="1:69" s="27" customFormat="1" ht="94.55" customHeight="1" x14ac:dyDescent="0.25">
      <c r="A60" s="167">
        <v>23</v>
      </c>
      <c r="B60" s="167" t="s">
        <v>974</v>
      </c>
      <c r="C60" s="180" t="s">
        <v>42</v>
      </c>
      <c r="D60" s="179" t="s">
        <v>42</v>
      </c>
      <c r="E60" s="179" t="s">
        <v>35</v>
      </c>
      <c r="F60" s="83"/>
      <c r="G60" s="177" t="s">
        <v>973</v>
      </c>
      <c r="H60" s="83" t="s">
        <v>855</v>
      </c>
      <c r="I60" s="175" t="s">
        <v>855</v>
      </c>
      <c r="J60" s="174" t="s">
        <v>42</v>
      </c>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row>
    <row r="61" spans="1:69" s="27" customFormat="1" ht="67.650000000000006" x14ac:dyDescent="0.25">
      <c r="A61" s="167">
        <v>24</v>
      </c>
      <c r="B61" s="167" t="s">
        <v>429</v>
      </c>
      <c r="C61" s="180" t="s">
        <v>53</v>
      </c>
      <c r="D61" s="179" t="s">
        <v>53</v>
      </c>
      <c r="E61" s="179" t="s">
        <v>32</v>
      </c>
      <c r="F61" s="83" t="s">
        <v>265</v>
      </c>
      <c r="G61" s="177" t="s">
        <v>266</v>
      </c>
      <c r="H61" s="83" t="s">
        <v>267</v>
      </c>
      <c r="I61" s="175" t="s">
        <v>53</v>
      </c>
      <c r="J61" s="174" t="s">
        <v>836</v>
      </c>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1"/>
    </row>
    <row r="62" spans="1:69" s="27" customFormat="1" ht="57.45" customHeight="1" x14ac:dyDescent="0.25">
      <c r="A62" s="167">
        <v>25</v>
      </c>
      <c r="B62" s="167" t="s">
        <v>430</v>
      </c>
      <c r="C62" s="180" t="s">
        <v>53</v>
      </c>
      <c r="D62" s="179" t="s">
        <v>53</v>
      </c>
      <c r="E62" s="179" t="s">
        <v>32</v>
      </c>
      <c r="F62" s="83" t="s">
        <v>268</v>
      </c>
      <c r="G62" s="177" t="s">
        <v>269</v>
      </c>
      <c r="H62" s="83" t="s">
        <v>270</v>
      </c>
      <c r="I62" s="175" t="s">
        <v>53</v>
      </c>
      <c r="J62" s="174" t="s">
        <v>837</v>
      </c>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row>
    <row r="63" spans="1:69" s="27" customFormat="1" ht="70.3" customHeight="1" x14ac:dyDescent="0.25">
      <c r="A63" s="167">
        <v>26</v>
      </c>
      <c r="B63" s="167" t="s">
        <v>431</v>
      </c>
      <c r="C63" s="180" t="s">
        <v>53</v>
      </c>
      <c r="D63" s="179" t="s">
        <v>53</v>
      </c>
      <c r="E63" s="179" t="s">
        <v>34</v>
      </c>
      <c r="F63" s="83" t="s">
        <v>271</v>
      </c>
      <c r="G63" s="177" t="s">
        <v>619</v>
      </c>
      <c r="H63" s="83" t="s">
        <v>272</v>
      </c>
      <c r="I63" s="175" t="s">
        <v>53</v>
      </c>
      <c r="J63" s="174" t="s">
        <v>837</v>
      </c>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row>
    <row r="64" spans="1:69" s="27" customFormat="1" ht="71.400000000000006" customHeight="1" x14ac:dyDescent="0.25">
      <c r="A64" s="167">
        <v>27</v>
      </c>
      <c r="B64" s="167" t="s">
        <v>432</v>
      </c>
      <c r="C64" s="180" t="s">
        <v>54</v>
      </c>
      <c r="D64" s="179" t="s">
        <v>54</v>
      </c>
      <c r="E64" s="179" t="s">
        <v>32</v>
      </c>
      <c r="F64" s="83" t="s">
        <v>273</v>
      </c>
      <c r="G64" s="177" t="s">
        <v>274</v>
      </c>
      <c r="H64" s="83" t="s">
        <v>275</v>
      </c>
      <c r="I64" s="175" t="s">
        <v>54</v>
      </c>
      <c r="J64" s="174" t="s">
        <v>835</v>
      </c>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1"/>
    </row>
    <row r="65" spans="1:69" s="27" customFormat="1" ht="52.45" customHeight="1" x14ac:dyDescent="0.25">
      <c r="A65" s="167">
        <v>28</v>
      </c>
      <c r="B65" s="167" t="s">
        <v>433</v>
      </c>
      <c r="C65" s="180" t="s">
        <v>54</v>
      </c>
      <c r="D65" s="179" t="s">
        <v>54</v>
      </c>
      <c r="E65" s="179" t="s">
        <v>38</v>
      </c>
      <c r="F65" s="83" t="s">
        <v>278</v>
      </c>
      <c r="G65" s="177" t="s">
        <v>279</v>
      </c>
      <c r="H65" s="83" t="s">
        <v>280</v>
      </c>
      <c r="I65" s="175" t="s">
        <v>54</v>
      </c>
      <c r="J65" s="174" t="s">
        <v>835</v>
      </c>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1"/>
    </row>
    <row r="66" spans="1:69" s="27" customFormat="1" ht="98.3" customHeight="1" x14ac:dyDescent="0.25">
      <c r="A66" s="167">
        <v>29</v>
      </c>
      <c r="B66" s="167" t="s">
        <v>434</v>
      </c>
      <c r="C66" s="180" t="s">
        <v>54</v>
      </c>
      <c r="D66" s="179" t="s">
        <v>54</v>
      </c>
      <c r="E66" s="179" t="s">
        <v>34</v>
      </c>
      <c r="F66" s="83" t="s">
        <v>281</v>
      </c>
      <c r="G66" s="177" t="s">
        <v>282</v>
      </c>
      <c r="H66" s="83" t="s">
        <v>283</v>
      </c>
      <c r="I66" s="175" t="s">
        <v>54</v>
      </c>
      <c r="J66" s="174" t="s">
        <v>835</v>
      </c>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1"/>
    </row>
    <row r="67" spans="1:69" s="27" customFormat="1" ht="90.2" x14ac:dyDescent="0.25">
      <c r="A67" s="167">
        <v>30</v>
      </c>
      <c r="B67" s="167" t="s">
        <v>435</v>
      </c>
      <c r="C67" s="180" t="s">
        <v>52</v>
      </c>
      <c r="D67" s="179" t="s">
        <v>52</v>
      </c>
      <c r="E67" s="179" t="s">
        <v>38</v>
      </c>
      <c r="F67" s="83" t="s">
        <v>284</v>
      </c>
      <c r="G67" s="177" t="s">
        <v>707</v>
      </c>
      <c r="H67" s="83" t="s">
        <v>285</v>
      </c>
      <c r="I67" s="175" t="s">
        <v>859</v>
      </c>
      <c r="J67" s="174" t="s">
        <v>831</v>
      </c>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row>
    <row r="68" spans="1:69" s="27" customFormat="1" ht="100.35" customHeight="1" x14ac:dyDescent="0.25">
      <c r="A68" s="167">
        <v>31</v>
      </c>
      <c r="B68" s="167" t="s">
        <v>436</v>
      </c>
      <c r="C68" s="180" t="s">
        <v>52</v>
      </c>
      <c r="D68" s="179" t="s">
        <v>52</v>
      </c>
      <c r="E68" s="179" t="s">
        <v>38</v>
      </c>
      <c r="F68" s="83" t="s">
        <v>286</v>
      </c>
      <c r="G68" s="177" t="s">
        <v>708</v>
      </c>
      <c r="H68" s="83" t="s">
        <v>287</v>
      </c>
      <c r="I68" s="175" t="s">
        <v>859</v>
      </c>
      <c r="J68" s="174" t="s">
        <v>833</v>
      </c>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c r="BE68" s="91"/>
      <c r="BF68" s="91"/>
      <c r="BG68" s="91"/>
      <c r="BH68" s="91"/>
      <c r="BI68" s="91"/>
      <c r="BJ68" s="91"/>
      <c r="BK68" s="91"/>
      <c r="BL68" s="91"/>
      <c r="BM68" s="91"/>
      <c r="BN68" s="91"/>
      <c r="BO68" s="91"/>
      <c r="BP68" s="91"/>
      <c r="BQ68" s="91"/>
    </row>
    <row r="69" spans="1:69" s="27" customFormat="1" ht="78.900000000000006" x14ac:dyDescent="0.25">
      <c r="A69" s="167">
        <v>32</v>
      </c>
      <c r="B69" s="167" t="s">
        <v>437</v>
      </c>
      <c r="C69" s="180" t="s">
        <v>52</v>
      </c>
      <c r="D69" s="179" t="s">
        <v>52</v>
      </c>
      <c r="E69" s="179" t="s">
        <v>38</v>
      </c>
      <c r="F69" s="83" t="s">
        <v>288</v>
      </c>
      <c r="G69" s="177" t="s">
        <v>709</v>
      </c>
      <c r="H69" s="83" t="s">
        <v>289</v>
      </c>
      <c r="I69" s="175" t="s">
        <v>859</v>
      </c>
      <c r="J69" s="174" t="s">
        <v>832</v>
      </c>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1"/>
    </row>
    <row r="70" spans="1:69" s="27" customFormat="1" ht="88.3" customHeight="1" x14ac:dyDescent="0.25">
      <c r="A70" s="167">
        <v>33</v>
      </c>
      <c r="B70" s="167" t="s">
        <v>438</v>
      </c>
      <c r="C70" s="180" t="s">
        <v>51</v>
      </c>
      <c r="D70" s="179" t="s">
        <v>51</v>
      </c>
      <c r="E70" s="179" t="s">
        <v>290</v>
      </c>
      <c r="F70" s="83" t="s">
        <v>291</v>
      </c>
      <c r="G70" s="177" t="s">
        <v>292</v>
      </c>
      <c r="H70" s="83" t="s">
        <v>293</v>
      </c>
      <c r="I70" s="175" t="s">
        <v>861</v>
      </c>
      <c r="J70" s="174" t="s">
        <v>972</v>
      </c>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c r="BE70" s="91"/>
      <c r="BF70" s="91"/>
      <c r="BG70" s="91"/>
      <c r="BH70" s="91"/>
      <c r="BI70" s="91"/>
      <c r="BJ70" s="91"/>
      <c r="BK70" s="91"/>
      <c r="BL70" s="91"/>
      <c r="BM70" s="91"/>
      <c r="BN70" s="91"/>
      <c r="BO70" s="91"/>
      <c r="BP70" s="91"/>
      <c r="BQ70" s="91"/>
    </row>
    <row r="71" spans="1:69" s="27" customFormat="1" ht="133.55000000000001" customHeight="1" x14ac:dyDescent="0.2">
      <c r="A71" s="167">
        <v>34</v>
      </c>
      <c r="B71" s="167" t="s">
        <v>439</v>
      </c>
      <c r="C71" s="180" t="s">
        <v>51</v>
      </c>
      <c r="D71" s="179" t="s">
        <v>51</v>
      </c>
      <c r="E71" s="179" t="s">
        <v>34</v>
      </c>
      <c r="F71" s="83" t="s">
        <v>301</v>
      </c>
      <c r="G71" s="177" t="s">
        <v>302</v>
      </c>
      <c r="H71" s="83" t="s">
        <v>303</v>
      </c>
      <c r="I71" s="175" t="s">
        <v>861</v>
      </c>
      <c r="J71" s="174" t="s">
        <v>972</v>
      </c>
    </row>
    <row r="72" spans="1:69" s="27" customFormat="1" ht="115.85" customHeight="1" x14ac:dyDescent="0.25">
      <c r="A72" s="167">
        <v>35</v>
      </c>
      <c r="B72" s="167" t="s">
        <v>440</v>
      </c>
      <c r="C72" s="180" t="s">
        <v>51</v>
      </c>
      <c r="D72" s="179" t="s">
        <v>51</v>
      </c>
      <c r="E72" s="179" t="s">
        <v>32</v>
      </c>
      <c r="F72" s="83" t="s">
        <v>295</v>
      </c>
      <c r="G72" s="177" t="s">
        <v>296</v>
      </c>
      <c r="H72" s="83" t="s">
        <v>297</v>
      </c>
      <c r="I72" s="175" t="s">
        <v>861</v>
      </c>
      <c r="J72" s="174" t="s">
        <v>972</v>
      </c>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1"/>
    </row>
    <row r="73" spans="1:69" s="27" customFormat="1" ht="94.55" customHeight="1" x14ac:dyDescent="0.2">
      <c r="A73" s="167">
        <v>36</v>
      </c>
      <c r="B73" s="167" t="s">
        <v>441</v>
      </c>
      <c r="C73" s="182" t="s">
        <v>48</v>
      </c>
      <c r="D73" s="179" t="s">
        <v>48</v>
      </c>
      <c r="E73" s="179" t="s">
        <v>41</v>
      </c>
      <c r="F73" s="83" t="s">
        <v>304</v>
      </c>
      <c r="G73" s="177" t="s">
        <v>305</v>
      </c>
      <c r="H73" s="83" t="s">
        <v>306</v>
      </c>
      <c r="I73" s="175" t="s">
        <v>858</v>
      </c>
      <c r="J73" s="174" t="s">
        <v>828</v>
      </c>
    </row>
    <row r="74" spans="1:69" s="27" customFormat="1" ht="81.55" customHeight="1" x14ac:dyDescent="0.2">
      <c r="A74" s="167">
        <v>37</v>
      </c>
      <c r="B74" s="167" t="s">
        <v>442</v>
      </c>
      <c r="C74" s="182" t="s">
        <v>48</v>
      </c>
      <c r="D74" s="179" t="s">
        <v>48</v>
      </c>
      <c r="E74" s="179" t="s">
        <v>40</v>
      </c>
      <c r="F74" s="83" t="s">
        <v>308</v>
      </c>
      <c r="G74" s="177" t="s">
        <v>309</v>
      </c>
      <c r="H74" s="83" t="s">
        <v>310</v>
      </c>
      <c r="I74" s="175" t="s">
        <v>858</v>
      </c>
      <c r="J74" s="174" t="s">
        <v>971</v>
      </c>
    </row>
    <row r="75" spans="1:69" s="27" customFormat="1" ht="75.8" customHeight="1" x14ac:dyDescent="0.2">
      <c r="A75" s="167">
        <v>38</v>
      </c>
      <c r="B75" s="167" t="s">
        <v>443</v>
      </c>
      <c r="C75" s="182" t="s">
        <v>48</v>
      </c>
      <c r="D75" s="179" t="s">
        <v>48</v>
      </c>
      <c r="E75" s="179" t="s">
        <v>34</v>
      </c>
      <c r="F75" s="85" t="s">
        <v>312</v>
      </c>
      <c r="G75" s="177" t="s">
        <v>313</v>
      </c>
      <c r="H75" s="85" t="s">
        <v>314</v>
      </c>
      <c r="I75" s="175" t="s">
        <v>858</v>
      </c>
      <c r="J75" s="174" t="s">
        <v>971</v>
      </c>
    </row>
    <row r="76" spans="1:69" s="27" customFormat="1" ht="87.05" customHeight="1" x14ac:dyDescent="0.2">
      <c r="A76" s="167">
        <v>39</v>
      </c>
      <c r="B76" s="167" t="s">
        <v>444</v>
      </c>
      <c r="C76" s="182" t="s">
        <v>60</v>
      </c>
      <c r="D76" s="179" t="s">
        <v>60</v>
      </c>
      <c r="E76" s="179" t="s">
        <v>38</v>
      </c>
      <c r="F76" s="83" t="s">
        <v>319</v>
      </c>
      <c r="G76" s="177" t="s">
        <v>511</v>
      </c>
      <c r="H76" s="83" t="s">
        <v>320</v>
      </c>
      <c r="I76" s="175" t="s">
        <v>852</v>
      </c>
      <c r="J76" s="174" t="s">
        <v>815</v>
      </c>
    </row>
    <row r="77" spans="1:69" s="27" customFormat="1" ht="69.05" customHeight="1" x14ac:dyDescent="0.2">
      <c r="A77" s="167">
        <v>40</v>
      </c>
      <c r="B77" s="167" t="s">
        <v>445</v>
      </c>
      <c r="C77" s="182" t="s">
        <v>60</v>
      </c>
      <c r="D77" s="179" t="s">
        <v>60</v>
      </c>
      <c r="E77" s="179" t="s">
        <v>34</v>
      </c>
      <c r="F77" s="83" t="s">
        <v>323</v>
      </c>
      <c r="G77" s="177" t="s">
        <v>324</v>
      </c>
      <c r="H77" s="83" t="s">
        <v>325</v>
      </c>
      <c r="I77" s="175" t="s">
        <v>852</v>
      </c>
      <c r="J77" s="174" t="s">
        <v>815</v>
      </c>
    </row>
    <row r="78" spans="1:69" s="27" customFormat="1" ht="77.8" customHeight="1" x14ac:dyDescent="0.2">
      <c r="A78" s="167">
        <v>41</v>
      </c>
      <c r="B78" s="167" t="s">
        <v>446</v>
      </c>
      <c r="C78" s="182" t="s">
        <v>49</v>
      </c>
      <c r="D78" s="179" t="s">
        <v>49</v>
      </c>
      <c r="E78" s="179" t="s">
        <v>38</v>
      </c>
      <c r="F78" s="83" t="s">
        <v>327</v>
      </c>
      <c r="G78" s="177" t="s">
        <v>612</v>
      </c>
      <c r="H78" s="83" t="s">
        <v>328</v>
      </c>
      <c r="I78" s="175" t="s">
        <v>851</v>
      </c>
      <c r="J78" s="174" t="s">
        <v>821</v>
      </c>
    </row>
    <row r="79" spans="1:69" s="27" customFormat="1" ht="69.05" customHeight="1" x14ac:dyDescent="0.2">
      <c r="A79" s="167">
        <v>42</v>
      </c>
      <c r="B79" s="167" t="s">
        <v>447</v>
      </c>
      <c r="C79" s="182" t="s">
        <v>49</v>
      </c>
      <c r="D79" s="179" t="s">
        <v>49</v>
      </c>
      <c r="E79" s="179" t="s">
        <v>34</v>
      </c>
      <c r="F79" s="83" t="s">
        <v>330</v>
      </c>
      <c r="G79" s="177" t="s">
        <v>331</v>
      </c>
      <c r="H79" s="83" t="s">
        <v>332</v>
      </c>
      <c r="I79" s="175" t="s">
        <v>854</v>
      </c>
      <c r="J79" s="174" t="s">
        <v>970</v>
      </c>
    </row>
    <row r="80" spans="1:69" s="27" customFormat="1" ht="69.05" customHeight="1" x14ac:dyDescent="0.2">
      <c r="A80" s="167">
        <v>43</v>
      </c>
      <c r="B80" s="167" t="s">
        <v>448</v>
      </c>
      <c r="C80" s="182" t="s">
        <v>55</v>
      </c>
      <c r="D80" s="179" t="s">
        <v>55</v>
      </c>
      <c r="E80" s="179" t="s">
        <v>290</v>
      </c>
      <c r="F80" s="83" t="s">
        <v>333</v>
      </c>
      <c r="G80" s="177" t="s">
        <v>334</v>
      </c>
      <c r="H80" s="83" t="s">
        <v>335</v>
      </c>
      <c r="I80" s="175" t="s">
        <v>55</v>
      </c>
      <c r="J80" s="174" t="s">
        <v>970</v>
      </c>
    </row>
    <row r="81" spans="1:69" s="27" customFormat="1" ht="69.05" customHeight="1" x14ac:dyDescent="0.2">
      <c r="A81" s="167">
        <v>44</v>
      </c>
      <c r="B81" s="167" t="s">
        <v>449</v>
      </c>
      <c r="C81" s="182" t="s">
        <v>55</v>
      </c>
      <c r="D81" s="179" t="s">
        <v>55</v>
      </c>
      <c r="E81" s="179" t="s">
        <v>34</v>
      </c>
      <c r="F81" s="83" t="s">
        <v>337</v>
      </c>
      <c r="G81" s="177" t="s">
        <v>338</v>
      </c>
      <c r="H81" s="83" t="s">
        <v>339</v>
      </c>
      <c r="I81" s="175" t="s">
        <v>55</v>
      </c>
      <c r="J81" s="174" t="s">
        <v>970</v>
      </c>
    </row>
    <row r="82" spans="1:69" s="27" customFormat="1" ht="69.05" customHeight="1" x14ac:dyDescent="0.2">
      <c r="A82" s="167">
        <v>45</v>
      </c>
      <c r="B82" s="167" t="s">
        <v>450</v>
      </c>
      <c r="C82" s="182" t="s">
        <v>55</v>
      </c>
      <c r="D82" s="179" t="s">
        <v>55</v>
      </c>
      <c r="E82" s="179" t="s">
        <v>290</v>
      </c>
      <c r="F82" s="83" t="s">
        <v>340</v>
      </c>
      <c r="G82" s="177" t="s">
        <v>341</v>
      </c>
      <c r="H82" s="83" t="s">
        <v>342</v>
      </c>
      <c r="I82" s="175" t="s">
        <v>852</v>
      </c>
      <c r="J82" s="174" t="s">
        <v>816</v>
      </c>
    </row>
    <row r="83" spans="1:69" s="27" customFormat="1" ht="78.3" customHeight="1" x14ac:dyDescent="0.2">
      <c r="A83" s="167">
        <v>46</v>
      </c>
      <c r="B83" s="167" t="s">
        <v>451</v>
      </c>
      <c r="C83" s="182" t="s">
        <v>46</v>
      </c>
      <c r="D83" s="179" t="s">
        <v>46</v>
      </c>
      <c r="E83" s="179" t="s">
        <v>32</v>
      </c>
      <c r="F83" s="83" t="s">
        <v>344</v>
      </c>
      <c r="G83" s="177" t="s">
        <v>345</v>
      </c>
      <c r="H83" s="83" t="s">
        <v>346</v>
      </c>
      <c r="I83" s="175" t="s">
        <v>853</v>
      </c>
      <c r="J83" s="174" t="s">
        <v>819</v>
      </c>
    </row>
    <row r="84" spans="1:69" s="27" customFormat="1" ht="86.4" x14ac:dyDescent="0.2">
      <c r="A84" s="167">
        <v>47</v>
      </c>
      <c r="B84" s="167" t="s">
        <v>452</v>
      </c>
      <c r="C84" s="182" t="s">
        <v>46</v>
      </c>
      <c r="D84" s="179" t="s">
        <v>46</v>
      </c>
      <c r="E84" s="179" t="s">
        <v>38</v>
      </c>
      <c r="F84" s="83" t="s">
        <v>347</v>
      </c>
      <c r="G84" s="177" t="s">
        <v>348</v>
      </c>
      <c r="H84" s="83" t="s">
        <v>349</v>
      </c>
      <c r="I84" s="175" t="s">
        <v>853</v>
      </c>
      <c r="J84" s="174" t="s">
        <v>818</v>
      </c>
    </row>
    <row r="85" spans="1:69" s="27" customFormat="1" ht="56.35" x14ac:dyDescent="0.2">
      <c r="A85" s="167">
        <v>48</v>
      </c>
      <c r="B85" s="167" t="s">
        <v>453</v>
      </c>
      <c r="C85" s="182" t="s">
        <v>46</v>
      </c>
      <c r="D85" s="179" t="s">
        <v>46</v>
      </c>
      <c r="E85" s="179" t="s">
        <v>38</v>
      </c>
      <c r="F85" s="83" t="s">
        <v>350</v>
      </c>
      <c r="G85" s="177" t="s">
        <v>351</v>
      </c>
      <c r="H85" s="83" t="s">
        <v>352</v>
      </c>
      <c r="I85" s="175" t="s">
        <v>853</v>
      </c>
      <c r="J85" s="174" t="s">
        <v>817</v>
      </c>
    </row>
    <row r="86" spans="1:69" s="27" customFormat="1" ht="86.4" x14ac:dyDescent="0.2">
      <c r="A86" s="167">
        <v>49</v>
      </c>
      <c r="B86" s="167" t="s">
        <v>454</v>
      </c>
      <c r="C86" s="182" t="s">
        <v>46</v>
      </c>
      <c r="D86" s="179" t="s">
        <v>46</v>
      </c>
      <c r="E86" s="179" t="s">
        <v>34</v>
      </c>
      <c r="F86" s="83" t="s">
        <v>353</v>
      </c>
      <c r="G86" s="177" t="s">
        <v>354</v>
      </c>
      <c r="H86" s="83" t="s">
        <v>346</v>
      </c>
      <c r="I86" s="175" t="s">
        <v>853</v>
      </c>
      <c r="J86" s="174" t="s">
        <v>819</v>
      </c>
    </row>
    <row r="87" spans="1:69" s="27" customFormat="1" ht="64.5" customHeight="1" x14ac:dyDescent="0.2">
      <c r="A87" s="167">
        <v>50</v>
      </c>
      <c r="B87" s="167" t="s">
        <v>455</v>
      </c>
      <c r="C87" s="182" t="s">
        <v>43</v>
      </c>
      <c r="D87" s="179" t="s">
        <v>43</v>
      </c>
      <c r="E87" s="179" t="s">
        <v>32</v>
      </c>
      <c r="F87" s="83" t="s">
        <v>355</v>
      </c>
      <c r="G87" s="177" t="s">
        <v>356</v>
      </c>
      <c r="H87" s="83" t="s">
        <v>357</v>
      </c>
      <c r="I87" s="175" t="s">
        <v>855</v>
      </c>
      <c r="J87" s="174" t="s">
        <v>43</v>
      </c>
    </row>
    <row r="88" spans="1:69" s="27" customFormat="1" ht="96.6" customHeight="1" x14ac:dyDescent="0.2">
      <c r="A88" s="167">
        <v>51</v>
      </c>
      <c r="B88" s="167" t="s">
        <v>456</v>
      </c>
      <c r="C88" s="182" t="s">
        <v>43</v>
      </c>
      <c r="D88" s="179" t="s">
        <v>43</v>
      </c>
      <c r="E88" s="179" t="s">
        <v>32</v>
      </c>
      <c r="F88" s="83" t="s">
        <v>358</v>
      </c>
      <c r="G88" s="177" t="s">
        <v>359</v>
      </c>
      <c r="H88" s="83" t="s">
        <v>360</v>
      </c>
      <c r="I88" s="175" t="s">
        <v>855</v>
      </c>
      <c r="J88" s="174" t="s">
        <v>43</v>
      </c>
    </row>
    <row r="89" spans="1:69" s="27" customFormat="1" ht="90.8" customHeight="1" x14ac:dyDescent="0.2">
      <c r="A89" s="167">
        <v>52</v>
      </c>
      <c r="B89" s="167" t="s">
        <v>457</v>
      </c>
      <c r="C89" s="182" t="s">
        <v>43</v>
      </c>
      <c r="D89" s="179" t="s">
        <v>43</v>
      </c>
      <c r="E89" s="179" t="s">
        <v>34</v>
      </c>
      <c r="F89" s="83" t="s">
        <v>361</v>
      </c>
      <c r="G89" s="177" t="s">
        <v>362</v>
      </c>
      <c r="H89" s="83" t="s">
        <v>303</v>
      </c>
      <c r="I89" s="175" t="s">
        <v>855</v>
      </c>
      <c r="J89" s="174" t="s">
        <v>43</v>
      </c>
    </row>
    <row r="90" spans="1:69" s="27" customFormat="1" ht="64.05" customHeight="1" x14ac:dyDescent="0.2">
      <c r="A90" s="167">
        <v>53</v>
      </c>
      <c r="B90" s="167" t="s">
        <v>969</v>
      </c>
      <c r="C90" s="182" t="s">
        <v>43</v>
      </c>
      <c r="D90" s="179" t="s">
        <v>43</v>
      </c>
      <c r="E90" s="179" t="s">
        <v>35</v>
      </c>
      <c r="F90" s="83"/>
      <c r="G90" s="177" t="s">
        <v>934</v>
      </c>
      <c r="H90" s="83"/>
      <c r="I90" s="175" t="s">
        <v>855</v>
      </c>
      <c r="J90" s="174" t="s">
        <v>43</v>
      </c>
    </row>
    <row r="91" spans="1:69" s="27" customFormat="1" ht="58.25" customHeight="1" x14ac:dyDescent="0.2">
      <c r="A91" s="167">
        <v>54</v>
      </c>
      <c r="B91" s="167" t="s">
        <v>968</v>
      </c>
      <c r="C91" s="182" t="s">
        <v>43</v>
      </c>
      <c r="D91" s="179" t="s">
        <v>43</v>
      </c>
      <c r="E91" s="179" t="s">
        <v>35</v>
      </c>
      <c r="F91" s="83"/>
      <c r="G91" s="177" t="s">
        <v>967</v>
      </c>
      <c r="H91" s="83"/>
      <c r="I91" s="175" t="s">
        <v>855</v>
      </c>
      <c r="J91" s="174" t="s">
        <v>43</v>
      </c>
    </row>
    <row r="92" spans="1:69" s="27" customFormat="1" ht="62.95" customHeight="1" x14ac:dyDescent="0.2">
      <c r="A92" s="167">
        <v>55</v>
      </c>
      <c r="B92" s="167" t="s">
        <v>458</v>
      </c>
      <c r="C92" s="182" t="s">
        <v>44</v>
      </c>
      <c r="D92" s="179" t="s">
        <v>44</v>
      </c>
      <c r="E92" s="179" t="s">
        <v>38</v>
      </c>
      <c r="F92" s="83" t="s">
        <v>363</v>
      </c>
      <c r="G92" s="177" t="s">
        <v>364</v>
      </c>
      <c r="H92" s="83" t="s">
        <v>365</v>
      </c>
      <c r="I92" s="175" t="s">
        <v>855</v>
      </c>
      <c r="J92" s="174" t="s">
        <v>44</v>
      </c>
    </row>
    <row r="93" spans="1:69" s="27" customFormat="1" ht="64.05" customHeight="1" x14ac:dyDescent="0.2">
      <c r="A93" s="167">
        <v>56</v>
      </c>
      <c r="B93" s="167" t="s">
        <v>459</v>
      </c>
      <c r="C93" s="182" t="s">
        <v>44</v>
      </c>
      <c r="D93" s="179" t="s">
        <v>44</v>
      </c>
      <c r="E93" s="179" t="s">
        <v>38</v>
      </c>
      <c r="F93" s="83" t="s">
        <v>367</v>
      </c>
      <c r="G93" s="177" t="s">
        <v>368</v>
      </c>
      <c r="H93" s="83" t="s">
        <v>365</v>
      </c>
      <c r="I93" s="175" t="s">
        <v>855</v>
      </c>
      <c r="J93" s="174" t="s">
        <v>44</v>
      </c>
    </row>
    <row r="94" spans="1:69" s="27" customFormat="1" ht="55.75" customHeight="1" x14ac:dyDescent="0.2">
      <c r="A94" s="167">
        <v>57</v>
      </c>
      <c r="B94" s="167" t="s">
        <v>460</v>
      </c>
      <c r="C94" s="182" t="s">
        <v>44</v>
      </c>
      <c r="D94" s="179" t="s">
        <v>44</v>
      </c>
      <c r="E94" s="179" t="s">
        <v>38</v>
      </c>
      <c r="F94" s="83" t="s">
        <v>369</v>
      </c>
      <c r="G94" s="177" t="s">
        <v>370</v>
      </c>
      <c r="H94" s="83" t="s">
        <v>371</v>
      </c>
      <c r="I94" s="175" t="s">
        <v>855</v>
      </c>
      <c r="J94" s="174" t="s">
        <v>44</v>
      </c>
    </row>
    <row r="95" spans="1:69" s="27" customFormat="1" ht="85.8" customHeight="1" x14ac:dyDescent="0.2">
      <c r="A95" s="167">
        <v>58</v>
      </c>
      <c r="B95" s="167" t="s">
        <v>767</v>
      </c>
      <c r="C95" s="182" t="s">
        <v>44</v>
      </c>
      <c r="D95" s="179" t="s">
        <v>44</v>
      </c>
      <c r="E95" s="179" t="s">
        <v>34</v>
      </c>
      <c r="F95" s="83" t="s">
        <v>796</v>
      </c>
      <c r="G95" s="177" t="s">
        <v>798</v>
      </c>
      <c r="H95" s="83" t="s">
        <v>797</v>
      </c>
      <c r="I95" s="175" t="s">
        <v>861</v>
      </c>
      <c r="J95" s="174" t="s">
        <v>966</v>
      </c>
    </row>
    <row r="96" spans="1:69" s="27" customFormat="1" ht="84.05" customHeight="1" x14ac:dyDescent="0.25">
      <c r="A96" s="167">
        <v>59</v>
      </c>
      <c r="B96" s="167" t="s">
        <v>169</v>
      </c>
      <c r="C96" s="180" t="s">
        <v>8</v>
      </c>
      <c r="D96" s="179" t="s">
        <v>8</v>
      </c>
      <c r="E96" s="179" t="s">
        <v>41</v>
      </c>
      <c r="F96" s="83" t="s">
        <v>490</v>
      </c>
      <c r="G96" s="177" t="s">
        <v>171</v>
      </c>
      <c r="H96" s="83" t="s">
        <v>491</v>
      </c>
      <c r="I96" s="175" t="s">
        <v>8</v>
      </c>
      <c r="J96" s="174" t="s">
        <v>813</v>
      </c>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91"/>
      <c r="AN96" s="91"/>
      <c r="AO96" s="91"/>
      <c r="AP96" s="91"/>
      <c r="AQ96" s="91"/>
      <c r="AR96" s="91"/>
      <c r="AS96" s="91"/>
      <c r="AT96" s="91"/>
      <c r="AU96" s="91"/>
      <c r="AV96" s="91"/>
      <c r="AW96" s="91"/>
      <c r="AX96" s="91"/>
      <c r="AY96" s="91"/>
      <c r="AZ96" s="91"/>
      <c r="BA96" s="91"/>
      <c r="BB96" s="91"/>
      <c r="BC96" s="91"/>
      <c r="BD96" s="91"/>
      <c r="BE96" s="91"/>
      <c r="BF96" s="91"/>
      <c r="BG96" s="91"/>
      <c r="BH96" s="91"/>
      <c r="BI96" s="91"/>
      <c r="BJ96" s="91"/>
      <c r="BK96" s="91"/>
      <c r="BL96" s="91"/>
      <c r="BM96" s="91"/>
      <c r="BN96" s="91"/>
      <c r="BO96" s="91"/>
      <c r="BP96" s="91"/>
      <c r="BQ96" s="91"/>
    </row>
    <row r="97" spans="1:69" s="27" customFormat="1" ht="69.650000000000006" customHeight="1" x14ac:dyDescent="0.25">
      <c r="A97" s="167">
        <v>60</v>
      </c>
      <c r="B97" s="167" t="s">
        <v>177</v>
      </c>
      <c r="C97" s="180" t="s">
        <v>8</v>
      </c>
      <c r="D97" s="179" t="s">
        <v>8</v>
      </c>
      <c r="E97" s="179" t="s">
        <v>41</v>
      </c>
      <c r="F97" s="83" t="s">
        <v>172</v>
      </c>
      <c r="G97" s="177" t="s">
        <v>173</v>
      </c>
      <c r="H97" s="83" t="s">
        <v>492</v>
      </c>
      <c r="I97" s="175" t="s">
        <v>8</v>
      </c>
      <c r="J97" s="174" t="s">
        <v>813</v>
      </c>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c r="AN97" s="91"/>
      <c r="AO97" s="91"/>
      <c r="AP97" s="91"/>
      <c r="AQ97" s="91"/>
      <c r="AR97" s="91"/>
      <c r="AS97" s="91"/>
      <c r="AT97" s="91"/>
      <c r="AU97" s="91"/>
      <c r="AV97" s="91"/>
      <c r="AW97" s="91"/>
      <c r="AX97" s="91"/>
      <c r="AY97" s="91"/>
      <c r="AZ97" s="91"/>
      <c r="BA97" s="91"/>
      <c r="BB97" s="91"/>
      <c r="BC97" s="91"/>
      <c r="BD97" s="91"/>
      <c r="BE97" s="91"/>
      <c r="BF97" s="91"/>
      <c r="BG97" s="91"/>
      <c r="BH97" s="91"/>
      <c r="BI97" s="91"/>
      <c r="BJ97" s="91"/>
      <c r="BK97" s="91"/>
      <c r="BL97" s="91"/>
      <c r="BM97" s="91"/>
      <c r="BN97" s="91"/>
      <c r="BO97" s="91"/>
      <c r="BP97" s="91"/>
      <c r="BQ97" s="91"/>
    </row>
    <row r="98" spans="1:69" s="27" customFormat="1" ht="80.95" customHeight="1" x14ac:dyDescent="0.25">
      <c r="A98" s="167">
        <v>61</v>
      </c>
      <c r="B98" s="167" t="s">
        <v>178</v>
      </c>
      <c r="C98" s="180" t="s">
        <v>8</v>
      </c>
      <c r="D98" s="179" t="s">
        <v>8</v>
      </c>
      <c r="E98" s="179" t="s">
        <v>38</v>
      </c>
      <c r="F98" s="84" t="s">
        <v>174</v>
      </c>
      <c r="G98" s="177" t="s">
        <v>496</v>
      </c>
      <c r="H98" s="84" t="s">
        <v>497</v>
      </c>
      <c r="I98" s="175" t="s">
        <v>8</v>
      </c>
      <c r="J98" s="174" t="s">
        <v>813</v>
      </c>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AP98" s="91"/>
      <c r="AQ98" s="91"/>
      <c r="AR98" s="91"/>
      <c r="AS98" s="91"/>
      <c r="AT98" s="91"/>
      <c r="AU98" s="91"/>
      <c r="AV98" s="91"/>
      <c r="AW98" s="91"/>
      <c r="AX98" s="91"/>
      <c r="AY98" s="91"/>
      <c r="AZ98" s="91"/>
      <c r="BA98" s="91"/>
      <c r="BB98" s="91"/>
      <c r="BC98" s="91"/>
      <c r="BD98" s="91"/>
      <c r="BE98" s="91"/>
      <c r="BF98" s="91"/>
      <c r="BG98" s="91"/>
      <c r="BH98" s="91"/>
      <c r="BI98" s="91"/>
      <c r="BJ98" s="91"/>
      <c r="BK98" s="91"/>
      <c r="BL98" s="91"/>
      <c r="BM98" s="91"/>
      <c r="BN98" s="91"/>
      <c r="BO98" s="91"/>
      <c r="BP98" s="91"/>
      <c r="BQ98" s="91"/>
    </row>
    <row r="99" spans="1:69" s="27" customFormat="1" ht="85.8" customHeight="1" x14ac:dyDescent="0.25">
      <c r="A99" s="167">
        <v>62</v>
      </c>
      <c r="B99" s="167" t="s">
        <v>186</v>
      </c>
      <c r="C99" s="180" t="s">
        <v>8</v>
      </c>
      <c r="D99" s="179" t="s">
        <v>8</v>
      </c>
      <c r="E99" s="179" t="s">
        <v>41</v>
      </c>
      <c r="F99" s="83" t="s">
        <v>175</v>
      </c>
      <c r="G99" s="177" t="s">
        <v>608</v>
      </c>
      <c r="H99" s="83" t="s">
        <v>176</v>
      </c>
      <c r="I99" s="175" t="s">
        <v>8</v>
      </c>
      <c r="J99" s="174" t="s">
        <v>812</v>
      </c>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c r="BE99" s="91"/>
      <c r="BF99" s="91"/>
      <c r="BG99" s="91"/>
      <c r="BH99" s="91"/>
      <c r="BI99" s="91"/>
      <c r="BJ99" s="91"/>
      <c r="BK99" s="91"/>
      <c r="BL99" s="91"/>
      <c r="BM99" s="91"/>
      <c r="BN99" s="91"/>
      <c r="BO99" s="91"/>
      <c r="BP99" s="91"/>
      <c r="BQ99" s="91"/>
    </row>
    <row r="100" spans="1:69" s="27" customFormat="1" ht="72.8" customHeight="1" x14ac:dyDescent="0.2">
      <c r="A100" s="167">
        <v>63</v>
      </c>
      <c r="B100" s="167" t="s">
        <v>753</v>
      </c>
      <c r="C100" s="180" t="s">
        <v>8</v>
      </c>
      <c r="D100" s="179" t="s">
        <v>8</v>
      </c>
      <c r="E100" s="179" t="s">
        <v>36</v>
      </c>
      <c r="F100" s="83" t="s">
        <v>316</v>
      </c>
      <c r="G100" s="177" t="s">
        <v>317</v>
      </c>
      <c r="H100" s="83" t="s">
        <v>766</v>
      </c>
      <c r="I100" s="175" t="s">
        <v>8</v>
      </c>
      <c r="J100" s="174" t="s">
        <v>812</v>
      </c>
    </row>
    <row r="101" spans="1:69" s="27" customFormat="1" ht="56.35" x14ac:dyDescent="0.25">
      <c r="A101" s="167">
        <v>64</v>
      </c>
      <c r="B101" s="167" t="s">
        <v>417</v>
      </c>
      <c r="C101" s="180" t="s">
        <v>58</v>
      </c>
      <c r="D101" s="179" t="s">
        <v>58</v>
      </c>
      <c r="E101" s="179" t="s">
        <v>38</v>
      </c>
      <c r="F101" s="176" t="s">
        <v>212</v>
      </c>
      <c r="G101" s="177" t="s">
        <v>645</v>
      </c>
      <c r="H101" s="176" t="s">
        <v>213</v>
      </c>
      <c r="I101" s="175" t="s">
        <v>860</v>
      </c>
      <c r="J101" s="174" t="s">
        <v>820</v>
      </c>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c r="BE101" s="91"/>
      <c r="BF101" s="91"/>
      <c r="BG101" s="91"/>
      <c r="BH101" s="91"/>
      <c r="BI101" s="91"/>
      <c r="BJ101" s="91"/>
      <c r="BK101" s="91"/>
      <c r="BL101" s="91"/>
      <c r="BM101" s="91"/>
      <c r="BN101" s="91"/>
      <c r="BO101" s="91"/>
      <c r="BP101" s="91"/>
      <c r="BQ101" s="91"/>
    </row>
    <row r="102" spans="1:69" s="27" customFormat="1" ht="57.6" x14ac:dyDescent="0.25">
      <c r="A102" s="167">
        <v>65</v>
      </c>
      <c r="B102" s="167" t="s">
        <v>418</v>
      </c>
      <c r="C102" s="180" t="s">
        <v>58</v>
      </c>
      <c r="D102" s="179" t="s">
        <v>58</v>
      </c>
      <c r="E102" s="179" t="s">
        <v>34</v>
      </c>
      <c r="F102" s="176" t="s">
        <v>216</v>
      </c>
      <c r="G102" s="177" t="s">
        <v>217</v>
      </c>
      <c r="H102" s="176" t="s">
        <v>218</v>
      </c>
      <c r="I102" s="175" t="s">
        <v>860</v>
      </c>
      <c r="J102" s="174" t="s">
        <v>820</v>
      </c>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c r="AN102" s="91"/>
      <c r="AO102" s="91"/>
      <c r="AP102" s="91"/>
      <c r="AQ102" s="91"/>
      <c r="AR102" s="91"/>
      <c r="AS102" s="91"/>
      <c r="AT102" s="91"/>
      <c r="AU102" s="91"/>
      <c r="AV102" s="91"/>
      <c r="AW102" s="91"/>
      <c r="AX102" s="91"/>
      <c r="AY102" s="91"/>
      <c r="AZ102" s="91"/>
      <c r="BA102" s="91"/>
      <c r="BB102" s="91"/>
      <c r="BC102" s="91"/>
      <c r="BD102" s="91"/>
      <c r="BE102" s="91"/>
      <c r="BF102" s="91"/>
      <c r="BG102" s="91"/>
      <c r="BH102" s="91"/>
      <c r="BI102" s="91"/>
      <c r="BJ102" s="91"/>
      <c r="BK102" s="91"/>
      <c r="BL102" s="91"/>
      <c r="BM102" s="91"/>
      <c r="BN102" s="91"/>
      <c r="BO102" s="91"/>
      <c r="BP102" s="91"/>
      <c r="BQ102" s="91"/>
    </row>
    <row r="103" spans="1:69" s="27" customFormat="1" ht="49.95" customHeight="1" x14ac:dyDescent="0.25">
      <c r="A103" s="167">
        <v>66</v>
      </c>
      <c r="B103" s="167" t="s">
        <v>965</v>
      </c>
      <c r="C103" s="180" t="s">
        <v>48</v>
      </c>
      <c r="D103" s="179" t="s">
        <v>48</v>
      </c>
      <c r="E103" s="179" t="s">
        <v>35</v>
      </c>
      <c r="F103" s="181" t="s">
        <v>964</v>
      </c>
      <c r="G103" s="177" t="s">
        <v>949</v>
      </c>
      <c r="H103" s="83" t="s">
        <v>963</v>
      </c>
      <c r="I103" s="175" t="s">
        <v>858</v>
      </c>
      <c r="J103" s="174" t="s">
        <v>827</v>
      </c>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c r="BE103" s="91"/>
      <c r="BF103" s="91"/>
      <c r="BG103" s="91"/>
      <c r="BH103" s="91"/>
      <c r="BI103" s="91"/>
      <c r="BJ103" s="91"/>
      <c r="BK103" s="91"/>
      <c r="BL103" s="91"/>
      <c r="BM103" s="91"/>
      <c r="BN103" s="91"/>
      <c r="BO103" s="91"/>
      <c r="BP103" s="91"/>
      <c r="BQ103" s="91"/>
    </row>
    <row r="104" spans="1:69" s="27" customFormat="1" ht="49.95" customHeight="1" x14ac:dyDescent="0.25">
      <c r="A104" s="167">
        <v>67</v>
      </c>
      <c r="B104" s="167" t="s">
        <v>962</v>
      </c>
      <c r="C104" s="180" t="s">
        <v>52</v>
      </c>
      <c r="D104" s="179" t="s">
        <v>52</v>
      </c>
      <c r="E104" s="179" t="s">
        <v>35</v>
      </c>
      <c r="F104" s="181" t="s">
        <v>961</v>
      </c>
      <c r="G104" s="177" t="s">
        <v>960</v>
      </c>
      <c r="H104" s="83" t="s">
        <v>959</v>
      </c>
      <c r="I104" s="175" t="s">
        <v>859</v>
      </c>
      <c r="J104" s="174" t="s">
        <v>820</v>
      </c>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c r="BB104" s="91"/>
      <c r="BC104" s="91"/>
      <c r="BD104" s="91"/>
      <c r="BE104" s="91"/>
      <c r="BF104" s="91"/>
      <c r="BG104" s="91"/>
      <c r="BH104" s="91"/>
      <c r="BI104" s="91"/>
      <c r="BJ104" s="91"/>
      <c r="BK104" s="91"/>
      <c r="BL104" s="91"/>
      <c r="BM104" s="91"/>
      <c r="BN104" s="91"/>
      <c r="BO104" s="91"/>
      <c r="BP104" s="91"/>
      <c r="BQ104" s="91"/>
    </row>
    <row r="105" spans="1:69" s="27" customFormat="1" ht="49.95" customHeight="1" x14ac:dyDescent="0.25">
      <c r="A105" s="167">
        <v>68</v>
      </c>
      <c r="B105" s="167" t="s">
        <v>958</v>
      </c>
      <c r="C105" s="180" t="s">
        <v>57</v>
      </c>
      <c r="D105" s="179" t="s">
        <v>57</v>
      </c>
      <c r="E105" s="179" t="s">
        <v>35</v>
      </c>
      <c r="F105" s="181" t="s">
        <v>957</v>
      </c>
      <c r="G105" s="177" t="s">
        <v>945</v>
      </c>
      <c r="H105" s="83" t="s">
        <v>956</v>
      </c>
      <c r="I105" s="175" t="s">
        <v>858</v>
      </c>
      <c r="J105" s="174" t="s">
        <v>829</v>
      </c>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1"/>
      <c r="BG105" s="91"/>
      <c r="BH105" s="91"/>
      <c r="BI105" s="91"/>
      <c r="BJ105" s="91"/>
      <c r="BK105" s="91"/>
      <c r="BL105" s="91"/>
      <c r="BM105" s="91"/>
      <c r="BN105" s="91"/>
      <c r="BO105" s="91"/>
      <c r="BP105" s="91"/>
      <c r="BQ105" s="91"/>
    </row>
    <row r="106" spans="1:69" s="27" customFormat="1" ht="49.95" customHeight="1" x14ac:dyDescent="0.25">
      <c r="A106" s="167">
        <v>69</v>
      </c>
      <c r="B106" s="167" t="s">
        <v>955</v>
      </c>
      <c r="C106" s="180" t="s">
        <v>56</v>
      </c>
      <c r="D106" s="179" t="s">
        <v>56</v>
      </c>
      <c r="E106" s="179" t="s">
        <v>35</v>
      </c>
      <c r="F106" s="181" t="s">
        <v>954</v>
      </c>
      <c r="G106" s="177" t="s">
        <v>953</v>
      </c>
      <c r="H106" s="83" t="s">
        <v>952</v>
      </c>
      <c r="I106" s="175" t="s">
        <v>56</v>
      </c>
      <c r="J106" s="174" t="s">
        <v>820</v>
      </c>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c r="BE106" s="91"/>
      <c r="BF106" s="91"/>
      <c r="BG106" s="91"/>
      <c r="BH106" s="91"/>
      <c r="BI106" s="91"/>
      <c r="BJ106" s="91"/>
      <c r="BK106" s="91"/>
      <c r="BL106" s="91"/>
      <c r="BM106" s="91"/>
      <c r="BN106" s="91"/>
      <c r="BO106" s="91"/>
      <c r="BP106" s="91"/>
      <c r="BQ106" s="91"/>
    </row>
    <row r="107" spans="1:69" s="27" customFormat="1" ht="49.95" customHeight="1" x14ac:dyDescent="0.25">
      <c r="A107" s="167">
        <v>70</v>
      </c>
      <c r="B107" s="167" t="s">
        <v>951</v>
      </c>
      <c r="C107" s="180" t="s">
        <v>51</v>
      </c>
      <c r="D107" s="179" t="s">
        <v>51</v>
      </c>
      <c r="E107" s="179" t="s">
        <v>35</v>
      </c>
      <c r="F107" s="181" t="s">
        <v>950</v>
      </c>
      <c r="G107" s="177" t="s">
        <v>949</v>
      </c>
      <c r="H107" s="83" t="s">
        <v>948</v>
      </c>
      <c r="I107" s="175" t="s">
        <v>861</v>
      </c>
      <c r="J107" s="174" t="s">
        <v>820</v>
      </c>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c r="BE107" s="91"/>
      <c r="BF107" s="91"/>
      <c r="BG107" s="91"/>
      <c r="BH107" s="91"/>
      <c r="BI107" s="91"/>
      <c r="BJ107" s="91"/>
      <c r="BK107" s="91"/>
      <c r="BL107" s="91"/>
      <c r="BM107" s="91"/>
      <c r="BN107" s="91"/>
      <c r="BO107" s="91"/>
      <c r="BP107" s="91"/>
      <c r="BQ107" s="91"/>
    </row>
    <row r="108" spans="1:69" s="27" customFormat="1" ht="49.95" customHeight="1" x14ac:dyDescent="0.25">
      <c r="A108" s="167">
        <v>71</v>
      </c>
      <c r="B108" s="167" t="s">
        <v>947</v>
      </c>
      <c r="C108" s="180" t="s">
        <v>51</v>
      </c>
      <c r="D108" s="179" t="s">
        <v>51</v>
      </c>
      <c r="E108" s="179" t="s">
        <v>35</v>
      </c>
      <c r="F108" s="181" t="s">
        <v>946</v>
      </c>
      <c r="G108" s="177" t="s">
        <v>945</v>
      </c>
      <c r="H108" s="83" t="s">
        <v>944</v>
      </c>
      <c r="I108" s="175" t="s">
        <v>861</v>
      </c>
      <c r="J108" s="174" t="s">
        <v>820</v>
      </c>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1"/>
      <c r="BB108" s="91"/>
      <c r="BC108" s="91"/>
      <c r="BD108" s="91"/>
      <c r="BE108" s="91"/>
      <c r="BF108" s="91"/>
      <c r="BG108" s="91"/>
      <c r="BH108" s="91"/>
      <c r="BI108" s="91"/>
      <c r="BJ108" s="91"/>
      <c r="BK108" s="91"/>
      <c r="BL108" s="91"/>
      <c r="BM108" s="91"/>
      <c r="BN108" s="91"/>
      <c r="BO108" s="91"/>
      <c r="BP108" s="91"/>
      <c r="BQ108" s="91"/>
    </row>
    <row r="109" spans="1:69" s="27" customFormat="1" ht="49.95" customHeight="1" x14ac:dyDescent="0.25">
      <c r="A109" s="167">
        <v>72</v>
      </c>
      <c r="B109" s="167" t="s">
        <v>767</v>
      </c>
      <c r="C109" s="180" t="s">
        <v>44</v>
      </c>
      <c r="D109" s="179" t="s">
        <v>44</v>
      </c>
      <c r="E109" s="179" t="s">
        <v>35</v>
      </c>
      <c r="F109" s="181" t="s">
        <v>943</v>
      </c>
      <c r="G109" s="177" t="s">
        <v>942</v>
      </c>
      <c r="H109" s="83" t="s">
        <v>941</v>
      </c>
      <c r="I109" s="175" t="s">
        <v>855</v>
      </c>
      <c r="J109" s="174" t="s">
        <v>44</v>
      </c>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1"/>
      <c r="BG109" s="91"/>
      <c r="BH109" s="91"/>
      <c r="BI109" s="91"/>
      <c r="BJ109" s="91"/>
      <c r="BK109" s="91"/>
      <c r="BL109" s="91"/>
      <c r="BM109" s="91"/>
      <c r="BN109" s="91"/>
      <c r="BO109" s="91"/>
      <c r="BP109" s="91"/>
      <c r="BQ109" s="91"/>
    </row>
    <row r="110" spans="1:69" s="27" customFormat="1" ht="49.95" customHeight="1" x14ac:dyDescent="0.25">
      <c r="A110" s="167">
        <v>73</v>
      </c>
      <c r="B110" s="167" t="s">
        <v>940</v>
      </c>
      <c r="C110" s="180" t="s">
        <v>46</v>
      </c>
      <c r="D110" s="179" t="s">
        <v>46</v>
      </c>
      <c r="E110" s="179" t="s">
        <v>35</v>
      </c>
      <c r="F110" s="181" t="s">
        <v>939</v>
      </c>
      <c r="G110" s="177" t="s">
        <v>938</v>
      </c>
      <c r="H110" s="83" t="s">
        <v>937</v>
      </c>
      <c r="I110" s="175" t="s">
        <v>853</v>
      </c>
      <c r="J110" s="174" t="s">
        <v>820</v>
      </c>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91"/>
      <c r="BB110" s="91"/>
      <c r="BC110" s="91"/>
      <c r="BD110" s="91"/>
      <c r="BE110" s="91"/>
      <c r="BF110" s="91"/>
      <c r="BG110" s="91"/>
      <c r="BH110" s="91"/>
      <c r="BI110" s="91"/>
      <c r="BJ110" s="91"/>
      <c r="BK110" s="91"/>
      <c r="BL110" s="91"/>
      <c r="BM110" s="91"/>
      <c r="BN110" s="91"/>
      <c r="BO110" s="91"/>
      <c r="BP110" s="91"/>
      <c r="BQ110" s="91"/>
    </row>
    <row r="111" spans="1:69" s="27" customFormat="1" ht="49.95" customHeight="1" x14ac:dyDescent="0.25">
      <c r="A111" s="167">
        <v>74</v>
      </c>
      <c r="B111" s="167" t="s">
        <v>936</v>
      </c>
      <c r="C111" s="180" t="s">
        <v>47</v>
      </c>
      <c r="D111" s="179" t="s">
        <v>47</v>
      </c>
      <c r="E111" s="179" t="s">
        <v>35</v>
      </c>
      <c r="F111" s="178" t="s">
        <v>935</v>
      </c>
      <c r="G111" s="177" t="s">
        <v>934</v>
      </c>
      <c r="H111" s="176" t="s">
        <v>933</v>
      </c>
      <c r="I111" s="175" t="s">
        <v>56</v>
      </c>
      <c r="J111" s="174" t="s">
        <v>839</v>
      </c>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91"/>
      <c r="BJ111" s="91"/>
      <c r="BK111" s="91"/>
      <c r="BL111" s="91"/>
      <c r="BM111" s="91"/>
      <c r="BN111" s="91"/>
      <c r="BO111" s="91"/>
      <c r="BP111" s="91"/>
      <c r="BQ111" s="91"/>
    </row>
    <row r="112" spans="1:69" x14ac:dyDescent="0.25">
      <c r="F112" s="173"/>
      <c r="H112" s="172"/>
      <c r="I112" s="88"/>
    </row>
  </sheetData>
  <sheetProtection insertColumns="0" insertRows="0" insertHyperlinks="0" deleteColumns="0" deleteRows="0"/>
  <autoFilter ref="A37:J111" xr:uid="{00000000-0001-0000-0000-000000000000}"/>
  <mergeCells count="3">
    <mergeCell ref="C2:J7"/>
    <mergeCell ref="A2:B7"/>
    <mergeCell ref="D30:E30"/>
  </mergeCells>
  <dataValidations count="2">
    <dataValidation type="list" allowBlank="1" showInputMessage="1" showErrorMessage="1" sqref="E38:E59 E92:E102 E61:E89" xr:uid="{00000000-0002-0000-0000-000001000000}">
      <formula1>$E$8:$E$17</formula1>
    </dataValidation>
    <dataValidation type="list" allowBlank="1" showInputMessage="1" showErrorMessage="1" sqref="D96:E96 D97:D102 E97:E99 D38:D59 D92:D95 D61:D89" xr:uid="{00000000-0002-0000-0000-000000000000}">
      <formula1>$D$8:$D$27</formula1>
    </dataValidation>
  </dataValidations>
  <pageMargins left="0.25" right="0.25" top="0.75" bottom="0.75" header="0.3" footer="0.3"/>
  <pageSetup scale="2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4DD85-317A-459E-BFB4-3FBD04C17C8E}">
  <dimension ref="A4:G11"/>
  <sheetViews>
    <sheetView workbookViewId="0">
      <selection activeCell="G13" sqref="G13"/>
    </sheetView>
  </sheetViews>
  <sheetFormatPr baseColWidth="10" defaultRowHeight="15.05" x14ac:dyDescent="0.3"/>
  <cols>
    <col min="2" max="2" width="12" customWidth="1"/>
    <col min="3" max="7" width="14.33203125" customWidth="1"/>
  </cols>
  <sheetData>
    <row r="4" spans="1:7" x14ac:dyDescent="0.3">
      <c r="C4" s="20"/>
      <c r="D4" s="20"/>
      <c r="E4" s="20"/>
      <c r="F4" s="20"/>
      <c r="G4" s="20"/>
    </row>
    <row r="5" spans="1:7" x14ac:dyDescent="0.3">
      <c r="A5">
        <v>5</v>
      </c>
      <c r="B5" t="s">
        <v>499</v>
      </c>
      <c r="C5" s="23" t="str">
        <f>CONCATENATE($A$5,C11)</f>
        <v>51</v>
      </c>
      <c r="D5" s="23" t="str">
        <f>CONCATENATE($A$5,D11)</f>
        <v>52</v>
      </c>
      <c r="E5" s="24" t="str">
        <f>CONCATENATE($A$5,E11)</f>
        <v>53</v>
      </c>
      <c r="F5" s="24" t="str">
        <f>CONCATENATE($A$5,F11)</f>
        <v>54</v>
      </c>
      <c r="G5" s="24" t="str">
        <f>CONCATENATE($A$5,G11)</f>
        <v>55</v>
      </c>
    </row>
    <row r="6" spans="1:7" x14ac:dyDescent="0.3">
      <c r="A6">
        <v>4</v>
      </c>
      <c r="B6" t="s">
        <v>500</v>
      </c>
      <c r="C6" s="22" t="str">
        <f>CONCATENATE($A$6,C11)</f>
        <v>41</v>
      </c>
      <c r="D6" s="23" t="str">
        <f>CONCATENATE($A$6,D11)</f>
        <v>42</v>
      </c>
      <c r="E6" s="23" t="str">
        <f>CONCATENATE($A$6,E11)</f>
        <v>43</v>
      </c>
      <c r="F6" s="24" t="str">
        <f>CONCATENATE($A$6,F11)</f>
        <v>44</v>
      </c>
      <c r="G6" s="24" t="str">
        <f>CONCATENATE($A$6,G11)</f>
        <v>45</v>
      </c>
    </row>
    <row r="7" spans="1:7" x14ac:dyDescent="0.3">
      <c r="A7">
        <v>3</v>
      </c>
      <c r="B7" t="s">
        <v>501</v>
      </c>
      <c r="C7" s="21" t="str">
        <f>CONCATENATE($A$7,C11)</f>
        <v>31</v>
      </c>
      <c r="D7" s="22" t="str">
        <f>CONCATENATE($A$7,D11)</f>
        <v>32</v>
      </c>
      <c r="E7" s="23" t="str">
        <f>CONCATENATE($A$7,E11)</f>
        <v>33</v>
      </c>
      <c r="F7" s="24" t="str">
        <f>CONCATENATE($A$7,F11)</f>
        <v>34</v>
      </c>
      <c r="G7" s="24" t="str">
        <f>CONCATENATE($A$7,G11)</f>
        <v>35</v>
      </c>
    </row>
    <row r="8" spans="1:7" x14ac:dyDescent="0.3">
      <c r="A8">
        <v>2</v>
      </c>
      <c r="B8" t="s">
        <v>502</v>
      </c>
      <c r="C8" s="21" t="str">
        <f>CONCATENATE($A$8,C11)</f>
        <v>21</v>
      </c>
      <c r="D8" s="21" t="str">
        <f>CONCATENATE($A$8,D11)</f>
        <v>22</v>
      </c>
      <c r="E8" s="22" t="str">
        <f>CONCATENATE($A$8,E11)</f>
        <v>23</v>
      </c>
      <c r="F8" s="23" t="str">
        <f>CONCATENATE($A$8,F11)</f>
        <v>24</v>
      </c>
      <c r="G8" s="24" t="str">
        <f>CONCATENATE($A$8,G11)</f>
        <v>25</v>
      </c>
    </row>
    <row r="9" spans="1:7" x14ac:dyDescent="0.3">
      <c r="A9">
        <v>1</v>
      </c>
      <c r="B9" t="s">
        <v>503</v>
      </c>
      <c r="C9" s="21" t="str">
        <f>CONCATENATE($A$9,C11)</f>
        <v>11</v>
      </c>
      <c r="D9" s="21" t="str">
        <f>CONCATENATE($A$9,D11)</f>
        <v>12</v>
      </c>
      <c r="E9" s="22" t="str">
        <f>CONCATENATE($A$9,E11)</f>
        <v>13</v>
      </c>
      <c r="F9" s="23" t="str">
        <f>CONCATENATE($A$9,F11)</f>
        <v>14</v>
      </c>
      <c r="G9" s="24" t="str">
        <f>CONCATENATE($A$9,G11)</f>
        <v>15</v>
      </c>
    </row>
    <row r="10" spans="1:7" x14ac:dyDescent="0.3">
      <c r="C10" s="20" t="s">
        <v>504</v>
      </c>
      <c r="D10" s="20" t="s">
        <v>505</v>
      </c>
      <c r="E10" s="20" t="s">
        <v>127</v>
      </c>
      <c r="F10" s="20" t="s">
        <v>506</v>
      </c>
      <c r="G10" s="20" t="s">
        <v>507</v>
      </c>
    </row>
    <row r="11" spans="1:7" x14ac:dyDescent="0.3">
      <c r="C11" s="20">
        <v>1</v>
      </c>
      <c r="D11" s="20">
        <v>2</v>
      </c>
      <c r="E11" s="20">
        <v>3</v>
      </c>
      <c r="F11" s="20">
        <v>4</v>
      </c>
      <c r="G11" s="20">
        <v>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22A93-60F1-43E7-8B96-718B1CA21ABF}">
  <sheetPr codeName="Hoja3"/>
  <dimension ref="A1:C23"/>
  <sheetViews>
    <sheetView showGridLines="0" workbookViewId="0">
      <selection sqref="A1:C21"/>
    </sheetView>
  </sheetViews>
  <sheetFormatPr baseColWidth="10" defaultColWidth="11.44140625" defaultRowHeight="15.05" x14ac:dyDescent="0.3"/>
  <cols>
    <col min="1" max="1" width="11.44140625" style="9" customWidth="1"/>
    <col min="2" max="2" width="60.6640625" style="9" customWidth="1"/>
    <col min="3" max="3" width="52.109375" style="9" customWidth="1"/>
    <col min="4" max="16384" width="11.44140625" style="9"/>
  </cols>
  <sheetData>
    <row r="1" spans="1:3" x14ac:dyDescent="0.3">
      <c r="A1" s="7" t="s">
        <v>4</v>
      </c>
      <c r="B1" s="8" t="s">
        <v>3</v>
      </c>
      <c r="C1" s="8" t="s">
        <v>5</v>
      </c>
    </row>
    <row r="2" spans="1:3" x14ac:dyDescent="0.3">
      <c r="A2" s="4">
        <v>1</v>
      </c>
      <c r="B2" s="10" t="s">
        <v>58</v>
      </c>
      <c r="C2" s="13" t="s">
        <v>474</v>
      </c>
    </row>
    <row r="3" spans="1:3" x14ac:dyDescent="0.3">
      <c r="A3" s="4">
        <v>2</v>
      </c>
      <c r="B3" s="10" t="s">
        <v>8</v>
      </c>
      <c r="C3" s="13" t="s">
        <v>461</v>
      </c>
    </row>
    <row r="4" spans="1:3" x14ac:dyDescent="0.3">
      <c r="A4" s="4">
        <v>3</v>
      </c>
      <c r="B4" s="10" t="s">
        <v>44</v>
      </c>
      <c r="C4" s="13" t="s">
        <v>465</v>
      </c>
    </row>
    <row r="5" spans="1:3" x14ac:dyDescent="0.3">
      <c r="A5" s="4">
        <v>4</v>
      </c>
      <c r="B5" s="10" t="s">
        <v>43</v>
      </c>
      <c r="C5" s="13" t="s">
        <v>187</v>
      </c>
    </row>
    <row r="6" spans="1:3" x14ac:dyDescent="0.3">
      <c r="A6" s="4">
        <v>5</v>
      </c>
      <c r="B6" s="10" t="s">
        <v>46</v>
      </c>
      <c r="C6" s="13" t="s">
        <v>466</v>
      </c>
    </row>
    <row r="7" spans="1:3" x14ac:dyDescent="0.3">
      <c r="A7" s="4">
        <v>6</v>
      </c>
      <c r="B7" s="10" t="s">
        <v>55</v>
      </c>
      <c r="C7" s="13" t="s">
        <v>470</v>
      </c>
    </row>
    <row r="8" spans="1:3" x14ac:dyDescent="0.3">
      <c r="A8" s="4">
        <v>7</v>
      </c>
      <c r="B8" s="10" t="s">
        <v>49</v>
      </c>
      <c r="C8" s="13" t="s">
        <v>462</v>
      </c>
    </row>
    <row r="9" spans="1:3" x14ac:dyDescent="0.3">
      <c r="A9" s="4">
        <v>8</v>
      </c>
      <c r="B9" s="10" t="s">
        <v>60</v>
      </c>
      <c r="C9" s="13" t="s">
        <v>472</v>
      </c>
    </row>
    <row r="10" spans="1:3" x14ac:dyDescent="0.3">
      <c r="A10" s="4">
        <v>9</v>
      </c>
      <c r="B10" s="10" t="s">
        <v>48</v>
      </c>
      <c r="C10" s="13" t="s">
        <v>468</v>
      </c>
    </row>
    <row r="11" spans="1:3" x14ac:dyDescent="0.3">
      <c r="A11" s="4">
        <v>10</v>
      </c>
      <c r="B11" s="10" t="s">
        <v>51</v>
      </c>
      <c r="C11" s="13" t="s">
        <v>188</v>
      </c>
    </row>
    <row r="12" spans="1:3" x14ac:dyDescent="0.3">
      <c r="A12" s="4">
        <v>11</v>
      </c>
      <c r="B12" s="10" t="s">
        <v>52</v>
      </c>
      <c r="C12" s="13" t="s">
        <v>471</v>
      </c>
    </row>
    <row r="13" spans="1:3" x14ac:dyDescent="0.3">
      <c r="A13" s="4">
        <v>12</v>
      </c>
      <c r="B13" s="10" t="s">
        <v>54</v>
      </c>
      <c r="C13" s="13" t="s">
        <v>475</v>
      </c>
    </row>
    <row r="14" spans="1:3" x14ac:dyDescent="0.3">
      <c r="A14" s="4">
        <v>13</v>
      </c>
      <c r="B14" s="10" t="s">
        <v>53</v>
      </c>
      <c r="C14" s="13" t="s">
        <v>473</v>
      </c>
    </row>
    <row r="15" spans="1:3" x14ac:dyDescent="0.3">
      <c r="A15" s="4">
        <v>14</v>
      </c>
      <c r="B15" s="10" t="s">
        <v>42</v>
      </c>
      <c r="C15" s="13" t="s">
        <v>464</v>
      </c>
    </row>
    <row r="16" spans="1:3" x14ac:dyDescent="0.3">
      <c r="A16" s="4">
        <v>15</v>
      </c>
      <c r="B16" s="10" t="s">
        <v>45</v>
      </c>
      <c r="C16" s="13" t="s">
        <v>467</v>
      </c>
    </row>
    <row r="17" spans="1:3" x14ac:dyDescent="0.3">
      <c r="A17" s="4">
        <v>16</v>
      </c>
      <c r="B17" s="10" t="s">
        <v>57</v>
      </c>
      <c r="C17" s="13" t="s">
        <v>189</v>
      </c>
    </row>
    <row r="18" spans="1:3" x14ac:dyDescent="0.3">
      <c r="A18" s="4">
        <v>17</v>
      </c>
      <c r="B18" s="10" t="s">
        <v>56</v>
      </c>
      <c r="C18" s="13" t="s">
        <v>469</v>
      </c>
    </row>
    <row r="19" spans="1:3" x14ac:dyDescent="0.3">
      <c r="A19" s="4">
        <v>18</v>
      </c>
      <c r="B19" s="10" t="s">
        <v>47</v>
      </c>
      <c r="C19" s="13" t="s">
        <v>463</v>
      </c>
    </row>
    <row r="20" spans="1:3" x14ac:dyDescent="0.3">
      <c r="A20" s="4">
        <v>19</v>
      </c>
      <c r="B20" s="10" t="s">
        <v>59</v>
      </c>
      <c r="C20" s="13" t="s">
        <v>462</v>
      </c>
    </row>
    <row r="21" spans="1:3" x14ac:dyDescent="0.3">
      <c r="A21" s="4">
        <v>20</v>
      </c>
      <c r="B21" s="10" t="s">
        <v>50</v>
      </c>
      <c r="C21" s="13" t="s">
        <v>476</v>
      </c>
    </row>
    <row r="22" spans="1:3" x14ac:dyDescent="0.3">
      <c r="C22" s="14"/>
    </row>
    <row r="23" spans="1:3" x14ac:dyDescent="0.3">
      <c r="C23"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Inicio</vt:lpstr>
      <vt:lpstr>Matriz consolidada</vt:lpstr>
      <vt:lpstr>Alineación</vt:lpstr>
      <vt:lpstr>Mapa de calor</vt:lpstr>
      <vt:lpstr>OBJ_PRO</vt:lpstr>
      <vt:lpstr>Alineación!Área_de_impresión</vt:lpstr>
      <vt:lpstr>Inicio!Área_de_impresión</vt:lpstr>
      <vt:lpstr>'Matriz consolidada'!Área_de_impresión</vt:lpstr>
      <vt:lpstr>Alineación!Criterios</vt:lpstr>
      <vt:lpstr>'Matriz consolidada'!Criterios</vt:lpstr>
    </vt:vector>
  </TitlesOfParts>
  <Manager>David Leonardo Caro</Manager>
  <Company>IGAC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Riesgos Institucionales IGAC 2021</dc:title>
  <dc:creator>dlcarop</dc:creator>
  <cp:keywords>Matriz de riesgos</cp:keywords>
  <cp:lastModifiedBy>David Leonardo</cp:lastModifiedBy>
  <cp:revision>1</cp:revision>
  <cp:lastPrinted>2020-08-31T19:39:24Z</cp:lastPrinted>
  <dcterms:created xsi:type="dcterms:W3CDTF">2019-10-25T02:25:03Z</dcterms:created>
  <dcterms:modified xsi:type="dcterms:W3CDTF">2021-09-24T15:34:02Z</dcterms:modified>
  <cp:version>1</cp:version>
</cp:coreProperties>
</file>