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ÑO 2015\RENDICION DE CUENTAS Y COMUNICACIONES\III TRIMESTRE MATRIZ DE RENDICION DE CUENTAS\"/>
    </mc:Choice>
  </mc:AlternateContent>
  <bookViews>
    <workbookView xWindow="0" yWindow="0" windowWidth="24000" windowHeight="8235" firstSheet="1" activeTab="1"/>
  </bookViews>
  <sheets>
    <sheet name="Ficha Anticorrupción" sheetId="3" state="hidden" r:id="rId1"/>
    <sheet name="2015" sheetId="11" r:id="rId2"/>
  </sheets>
  <definedNames>
    <definedName name="_xlnm.Print_Area" localSheetId="1">'2015'!$B$1:$R$41</definedName>
    <definedName name="_xlnm.Print_Area" localSheetId="0">'Ficha Anticorrupción'!$A$1:$P$48</definedName>
    <definedName name="_xlnm.Print_Titles" localSheetId="1">'2015'!$1:$5</definedName>
  </definedNames>
  <calcPr calcId="152511"/>
</workbook>
</file>

<file path=xl/calcChain.xml><?xml version="1.0" encoding="utf-8"?>
<calcChain xmlns="http://schemas.openxmlformats.org/spreadsheetml/2006/main">
  <c r="L43" i="11" l="1"/>
  <c r="M43" i="11"/>
  <c r="N43" i="11"/>
  <c r="K43" i="11"/>
  <c r="M42" i="11"/>
  <c r="N42" i="11"/>
  <c r="L42" i="11"/>
  <c r="K42" i="11"/>
  <c r="O39" i="11"/>
  <c r="P38" i="11" s="1"/>
  <c r="O38" i="11"/>
  <c r="O42" i="11"/>
  <c r="O35" i="11"/>
  <c r="P34" i="11"/>
  <c r="O34" i="11"/>
  <c r="O27" i="11"/>
  <c r="P26" i="11"/>
  <c r="O26" i="11"/>
  <c r="O25" i="11"/>
  <c r="P24" i="11"/>
  <c r="O24" i="11"/>
  <c r="O23" i="11"/>
  <c r="P22" i="11"/>
  <c r="O22" i="11"/>
  <c r="O21" i="11"/>
  <c r="P20" i="11"/>
  <c r="O20" i="11"/>
  <c r="O41" i="11"/>
  <c r="P40" i="11"/>
  <c r="Q40" i="11"/>
  <c r="O40" i="11"/>
  <c r="O37" i="11"/>
  <c r="O36" i="11"/>
  <c r="O33" i="11"/>
  <c r="O32" i="11"/>
  <c r="O31" i="11"/>
  <c r="O30" i="11"/>
  <c r="O29" i="11"/>
  <c r="P28" i="11"/>
  <c r="O28" i="11"/>
  <c r="O19" i="11"/>
  <c r="P18" i="11"/>
  <c r="O18" i="11"/>
  <c r="O17" i="11"/>
  <c r="P16" i="11"/>
  <c r="O16" i="11"/>
  <c r="O15" i="11"/>
  <c r="P14" i="11"/>
  <c r="O14" i="11"/>
  <c r="O13" i="11"/>
  <c r="P12" i="11"/>
  <c r="O12" i="11"/>
  <c r="O11" i="11"/>
  <c r="O10" i="11"/>
  <c r="O9" i="11"/>
  <c r="P8" i="11" s="1"/>
  <c r="O8" i="11"/>
  <c r="O7" i="11"/>
  <c r="P6" i="11" s="1"/>
  <c r="P36" i="11"/>
  <c r="P32" i="11"/>
  <c r="P30" i="11"/>
  <c r="Q30" i="11"/>
  <c r="P10" i="11"/>
  <c r="O6" i="11"/>
  <c r="D43" i="3"/>
  <c r="D45" i="3"/>
  <c r="O43" i="11" l="1"/>
  <c r="Q6" i="11"/>
</calcChain>
</file>

<file path=xl/sharedStrings.xml><?xml version="1.0" encoding="utf-8"?>
<sst xmlns="http://schemas.openxmlformats.org/spreadsheetml/2006/main" count="246" uniqueCount="193">
  <si>
    <t>PESO</t>
  </si>
  <si>
    <t>ACTA DE INICIACIÓN</t>
  </si>
  <si>
    <t>NOMBRE:</t>
  </si>
  <si>
    <t>FECHA DE PREPARACIÓN:</t>
  </si>
  <si>
    <t>SPONSOR DEL PROYECTO:</t>
  </si>
  <si>
    <t>RESPONSABLE DEL PROYECTO:</t>
  </si>
  <si>
    <t>PROCESO / SUBPROCESO</t>
  </si>
  <si>
    <t>1. ANTECEDENTES Y SITUACIÓN ACTUAL</t>
  </si>
  <si>
    <t>2. OBJETIVOS DEL PROYECTO</t>
  </si>
  <si>
    <t>3. ALINEACIÓN ESTRATÉGICA</t>
  </si>
  <si>
    <t>4. DESCRIPCIÓN DEL PROYECTO</t>
  </si>
  <si>
    <t>5. ENTREGABLES DEL PROYECTO</t>
  </si>
  <si>
    <t>6. PRESUPUESTO ESTIMADO</t>
  </si>
  <si>
    <t>7. RIESGOS</t>
  </si>
  <si>
    <t xml:space="preserve"> 8. SUPUESTOS</t>
  </si>
  <si>
    <t>9. RESTRICCIONES</t>
  </si>
  <si>
    <t>10. FACTORES DE ÉXITO</t>
  </si>
  <si>
    <t>11. HITOS</t>
  </si>
  <si>
    <t>12. FECHA</t>
  </si>
  <si>
    <t>13. PROYECTOS INTER RELACIONADOS</t>
  </si>
  <si>
    <t>ALCANCE DEL PROYECTO</t>
  </si>
  <si>
    <t>MÉTRICAS DE CALIDAD</t>
  </si>
  <si>
    <t>Indicador</t>
  </si>
  <si>
    <t>METAS</t>
  </si>
  <si>
    <t>2 TRIMESTRE</t>
  </si>
  <si>
    <t>3 TRIMESTRE</t>
  </si>
  <si>
    <t xml:space="preserve">META </t>
  </si>
  <si>
    <t>RESULTADO</t>
  </si>
  <si>
    <t>CUMPLIMIENTO</t>
  </si>
  <si>
    <t>Avance de Proyecto (% Completado)</t>
  </si>
  <si>
    <t>Cumplimiento Presupuesto</t>
  </si>
  <si>
    <t>NIVEL DE AUTORIDAD</t>
  </si>
  <si>
    <t>APROBACIONES:</t>
  </si>
  <si>
    <t>GERENTE O RESPONSABLE DEL PROYECTO</t>
  </si>
  <si>
    <t>PATROCINADOR DEL PROYECTO</t>
  </si>
  <si>
    <t>4 TRIMESTRE</t>
  </si>
  <si>
    <t>1 TRIMESTRE</t>
  </si>
  <si>
    <t>VERSIÓN: 05</t>
  </si>
  <si>
    <t>FICHA BÁSICA DE PROYECTOS</t>
  </si>
  <si>
    <t>PR-PI-001-FR-001</t>
  </si>
  <si>
    <t>* Ofrecer una experiencia de consumo memorable
* Mejorar la eficiencia operativa
* Encontrar nuevas formas de hacer lo cotidiano</t>
  </si>
  <si>
    <t>Gestión Gerencial</t>
  </si>
  <si>
    <t>Presidenta Servicios Postales Nacionals S.A.</t>
  </si>
  <si>
    <t>Gerente Gestor de Riesgos y Oficial de Cumplimiento</t>
  </si>
  <si>
    <r>
      <rPr>
        <b/>
        <sz val="11"/>
        <rFont val="Arial"/>
        <family val="2"/>
      </rPr>
      <t>*Implementar el sistema con los requisitos y parámetros mínimos para la adecuada mitigación y administración del riesgo operativo.</t>
    </r>
    <r>
      <rPr>
        <sz val="11"/>
        <rFont val="Arial"/>
        <family val="2"/>
      </rPr>
      <t xml:space="preserve">
* Brindar a la comunidad que hace parte de  Servicios Postales de Pago 4-72 la CONFIANZA y la TRANSPARENCIA en las actuaciones de la alta administración y fortalecer las herramientas para la detección preventiva y detectiva del riesgo de corrupción. 
*Establecer los criterios  para la identificación y prevención de los riesgos de corrupción en Servicios Postales Nacionales S.A., permitiéndonos generar alarmas y mecanismos orientados a  su prevención y mitigación.
*Cumplir estrictamente con los lineamientos de la ley 1474 de 2011 “Estatuto Anticorrupción” y los preceptos de la Presidencia de la Republica en cabeza del señor Presidente de Colombia.</t>
    </r>
  </si>
  <si>
    <r>
      <rPr>
        <b/>
        <sz val="11"/>
        <rFont val="Arial"/>
        <family val="2"/>
      </rPr>
      <t>La posible materialización del riesgo operativo por pérdidas, fallas o insuficiencias de procesos, personas, sistemas internos y tecnología, conllevo a que el MINTIC expidiera la resolución 2704 por medio de la cual se establecen los  parámetros mínimos del sistema de administración y mitigación del riesgo operativo</t>
    </r>
    <r>
      <rPr>
        <sz val="11"/>
        <rFont val="Arial"/>
        <family val="2"/>
      </rPr>
      <t xml:space="preserve">
4-72,  comprometida con las políticas nacionales para la construcción de un Estado libre de corrupción y con el objeto de promover los principios y valores institucionales, contenidos  en nuestro Código de Ética y así mismo, generar un ambiente de transparencia constante de los ciudadanos frente a nuestra institución y frente a los particulares que participen en la prestación de nuestros servicios, asegurando la garantía de los derechos mediante procesos transparentes, que garanticen la igualdad de oportunidades, el trato digno y la eliminación de las desigualdades formula el presente PLAN ANTICORRUPCIÓN para la vigencia 2013, de conformidad a lo establecido en el articulo 73 de la Ley 1474 de 2011 “Cada entidad del orden nacional, departamental y municipal deberá elaborar anualmente una estrategia de lucha contra la corrupción. Dicha estrategia contemplará, entre otras cosas, el mapa de riesgos de corrupción en la respectiva entidad, las medidas concretas para mitigar esos riesgos, las estrategias antitrámites y los mecanismos para mejorar la atención al ciudadano. El Programa Presidencial de Modernización, Eficiencia, Transparencia y Lucha contra la Corrupción señalará una metodología para diseñar y hacerle seguimiento a la señalada estrategia.”</t>
    </r>
  </si>
  <si>
    <r>
      <rPr>
        <b/>
        <sz val="11"/>
        <rFont val="Arial"/>
        <family val="2"/>
      </rPr>
      <t>Implementar el sistema de gestión de riesgo operativo y extenderlo a los canales aliados para su cumplimiento.</t>
    </r>
    <r>
      <rPr>
        <sz val="11"/>
        <rFont val="Arial"/>
        <family val="2"/>
      </rPr>
      <t xml:space="preserve">
Establecer lineamientos que promuevan la formación de una cultura organizacional  basada en un ambiente de control del riesgo de corrupción, a través de la política de administración de riesgos es el conjunto de “actividades coordinadas para dirigir y controlar a nuestra institución con respecto al riesgo de corrupción. La cultura  esta alineada con la planificación estratégica, con el fin de garantizar de forma razonable la eficacia de las acciones planteadas frente a los posibles riesgos de corrupción identificados.
Para los riesgos de corrupción, las acciones implementadas  por  la alta dirección para su administración son:
Evitar el riesgo: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Reducir el riesgo: Implica tomar medidas encaminadas a disminuir la probabilidad (medidas de prevención). “La reducción del riesgo es probablemente el método más sencillo y económico para superar las debilidades antes de aplicar medidas más costosas y difíciles”.  Esto con el fin de garantizar la toma de decisiones oportunas desde el nivel más alto de la organización mediante la coordinación de actividades tendientes a reducirlos y evitarlos, y que a la vez se establezcan los responsables acorde con los procesos y procedimientos susceptibles de riesgos de corrupción en Servicios Postales Nacionales 4-72.</t>
    </r>
  </si>
  <si>
    <t>Manual, Sistema de Administración funcionando (metodología y logística) en sitio y Usuarios capacitados.</t>
  </si>
  <si>
    <t>Estimado por los costos de las actividades</t>
  </si>
  <si>
    <t>Fallas de funcionarios, sistemas tecnológicos y eventos internos.</t>
  </si>
  <si>
    <t>Contar con los recursos  necesarios para la implementación del sistema</t>
  </si>
  <si>
    <t>Dadas en la siguiente normatividad Resolución 2704.
Asignación presupuestal limitada. 
Limitación en la asignación de recursos humanos.</t>
  </si>
  <si>
    <t>Recursos humanos, tecnológicos, eventos internos y externos.</t>
  </si>
  <si>
    <t>Implementación de los SARS</t>
  </si>
  <si>
    <t>PLAN ANTICORRUPCIÓN SERVICIOS POTALES NACIONALES</t>
  </si>
  <si>
    <t>ACCIÓN</t>
  </si>
  <si>
    <t>COMPONENTES</t>
  </si>
  <si>
    <t>AVANCE
TOTAL</t>
  </si>
  <si>
    <t>ACTIVIDADES</t>
  </si>
  <si>
    <t>RENDICIÓN DE CUENTAS
100%</t>
  </si>
  <si>
    <t>PRODUCTO ENTREGABLE</t>
  </si>
  <si>
    <t>Incentivos</t>
  </si>
  <si>
    <t xml:space="preserve">Información </t>
  </si>
  <si>
    <t>P</t>
  </si>
  <si>
    <t>E</t>
  </si>
  <si>
    <t>P
E</t>
  </si>
  <si>
    <t>INSTITUTO GEOGRÁFICO AGUSTÍN CODAZZI - IGAC</t>
  </si>
  <si>
    <t>I-TRI</t>
  </si>
  <si>
    <t>II-TRI</t>
  </si>
  <si>
    <t>III-TRI</t>
  </si>
  <si>
    <t>IV-TRI</t>
  </si>
  <si>
    <t>RESPONSABLE</t>
  </si>
  <si>
    <t>Jefe Oficina de Difusión y Mercadeo</t>
  </si>
  <si>
    <t>AVANCES TRIMESTRALES - 2015</t>
  </si>
  <si>
    <t xml:space="preserve">Elaborar y publicar mensualmente el presupuesto de Funcionamiento e Inversiones </t>
  </si>
  <si>
    <t>Jefe Oficina Asesora de Planeación</t>
  </si>
  <si>
    <t>Publicar los Estados Financieros de las dos últimas vigencias, con corte a diciembre del año respectivo.</t>
  </si>
  <si>
    <t>Secretaría General /GIT Contabilidad</t>
  </si>
  <si>
    <t>Estados Financieros Publicados</t>
  </si>
  <si>
    <t>MATRIZ DE RENDICION DE CUENTAS PERMANENTE VIGENCIA 2015</t>
  </si>
  <si>
    <t>Elaborar y publicar anualmente el Plan Acción Anual</t>
  </si>
  <si>
    <t>Plan Accion Anual Publicado</t>
  </si>
  <si>
    <t>Elaborar y Publicar el seguimiento trimestral de PAA</t>
  </si>
  <si>
    <t>Seguimiento trimestral del Plan Accion Anual Publicado</t>
  </si>
  <si>
    <t>Informe de Gestión Institucional</t>
  </si>
  <si>
    <t>Jefe Oficina Asesora de Planeación/ Toda la organización</t>
  </si>
  <si>
    <t>Relación y estado de los procesos de contratación</t>
  </si>
  <si>
    <t>Recopilación y consolidación del informe de gestión 2014 para su publicación.</t>
  </si>
  <si>
    <t xml:space="preserve">Recopilación y consolidación del informe al congreso 2014 </t>
  </si>
  <si>
    <t>Informe Ejecutivo  Institucional</t>
  </si>
  <si>
    <t>Páginas de Web e intranet actualizadas</t>
  </si>
  <si>
    <t>Espacio para comunicar las novedades del IGAC .</t>
  </si>
  <si>
    <t>Relación de Procesos de Contratacion publicados</t>
  </si>
  <si>
    <t>Secretaría General /GIT Gestón Contractual</t>
  </si>
  <si>
    <t>Jefe Oficina de Difusión y Mercadeo de Información/ Toda la organización</t>
  </si>
  <si>
    <t>Jefe Oficina de Difusión y Mercadeo de Información/ Áreas Misionales</t>
  </si>
  <si>
    <t xml:space="preserve">Participar en ferias y Eventos  nacionales como en algunas del servicio y atención al ciudadano convocadas por el DNP.
</t>
  </si>
  <si>
    <t>Dialogo</t>
  </si>
  <si>
    <t>Comunicación de resultados de gestión o noticias de temas técnicos o investigaciones del IGAC</t>
  </si>
  <si>
    <t>Noticias Publicadas</t>
  </si>
  <si>
    <t xml:space="preserve">Audiencias Públicas de Rendición de Cuentas </t>
  </si>
  <si>
    <t>Comité Institucional de Desarrollo Administrativo</t>
  </si>
  <si>
    <t>Memoria audiencia pública de rendición de cuentas a la ciudadanía</t>
  </si>
  <si>
    <t>Espacios para establecer una comunicación y retroalimentación en tiempo real</t>
  </si>
  <si>
    <t>Oficina de Informática  y Telecomunicaciones /Oficina De Difusión y Mercadeo -Comunicaciones.</t>
  </si>
  <si>
    <t>Espacio habilitado permanentemente</t>
  </si>
  <si>
    <t>p</t>
  </si>
  <si>
    <t>Información permanente sobre los tramites y servicios, publicaciones y gestión institucional.</t>
  </si>
  <si>
    <t>Oficina De Difusión y Mercadeo -Comunicaciones.</t>
  </si>
  <si>
    <t>Espacio permanente de información a los Ciudadanos.</t>
  </si>
  <si>
    <t>Implementación del modelo de apertura de datos</t>
  </si>
  <si>
    <t xml:space="preserve">Oficina de Informática  y Telecomunicaciones </t>
  </si>
  <si>
    <t>Modelo Implementado</t>
  </si>
  <si>
    <t>Publicar la noticias presentadas en el sitio web www.igac.gov.co  en Facebook y twiteer y hacer seguimiento permanente a los comentarios que realicen los usuarios</t>
  </si>
  <si>
    <t>Encuesta para la evaluación del Evento Público de Rendición de Cuentas</t>
  </si>
  <si>
    <t>Encuesta</t>
  </si>
  <si>
    <t>Jefe Oficina Asesora de Planeación (consolidad) / Toda la organización</t>
  </si>
  <si>
    <t xml:space="preserve">Número de publicaciones entre twitter y facebook </t>
  </si>
  <si>
    <t xml:space="preserve">Durante el primer trimestre se realizó la redacción y divulgación de 32 comunicados de prensa que fueron publicados a través de la  página web del Instituto y socializado a los medios de comunicación, lo que permitió generar 350 registros informativos en diferentes medios locales y regionales. </t>
  </si>
  <si>
    <t>Durante el primer trimestre a través de la cuenta de Facebook institucional, se publicaron 166 mensajes, la cuenta tuvo un crecimiento de 3.172 fans, para un total de 30.823 usuarios que siguen la cuenta del IGAC.  A través de la cuenta de Twitter se publicaron 1.192 twits, y presentó un crecimiento de 2.845, para un total de 35.433 seguidores.</t>
  </si>
  <si>
    <t>Durante el primer trimestre, a través de las pantallas institucionales se realizó la publicación de 201 mensajes relacionados con campañas internas, monitoreo de medios, piezas divulgativas, fotografías, trámites, servicios, entre otros</t>
  </si>
  <si>
    <t xml:space="preserve">Durante el primer trimestre desde Comunicaciones, se actualizó diaria y permanente la Página Web Institucional,  la cual reporta los siguientes registros: No. de publicaciones realizadas 131 , Sesiones : 397.168, Usuarios: 247.342, Páginas vistas: 1.052.506 y % nuevas sesiones: 57.37%. Así mismo a través de la IGACNET, diariamente se realizó la actualización y divulgación de 77 notas informativas, a través de Noticias Home, Lo que está pasando y noticias del día.
 </t>
  </si>
  <si>
    <t xml:space="preserve">De manera permanente se ha contado con el espacio para realizar la publicación y socialización de mensajes, lo que ha permitido fortalecer las redes sociales en las que participa el Instituto: Facebook, Twitter, a través de las cuales diaria y constantemente se envían mensajes con contenidos temáticos producidos por el IGAC, que permiten interactuar de manera permanente con los usuarios y diferentes grupos de interés, resolviendo inquietudes, suministrando información.  </t>
  </si>
  <si>
    <t>De manera permanente se ha contado con el espacio para establecer comunicación con los ciudadanos a traves del Chat institucional en el horario establecido, publicado en la pag del IGAC, de lunes a viernes de 8 am a 10 am</t>
  </si>
  <si>
    <t>Se encuentra publicado el plan de accion anual 2015</t>
  </si>
  <si>
    <t>Se encuentra publicada en la página del IGAC interna y Externa el presupuesto de inversión y funcionamiento con corte al 31 de marzo de 2015</t>
  </si>
  <si>
    <t>Se proyecto la circular para solicitar el primer informe de seguimiento del PAA y el tablero de control de indicadores de los procesos</t>
  </si>
  <si>
    <t>El instituto en el primer trimestre publico un total de 794 procesos por un valor de $43,068,479,894 discriminados asi;
Sede Central 484 procesos por valor total de $34,325,481,282
Direcciones Territoriales 310 procesos por un valor de $8,742,998,612</t>
  </si>
  <si>
    <t>1. Recopilación y consolidación del informe de gestión 2014 para su publicación., ya se encuentra publicado el informe de gestión en la pagina web del IGAC en el siguiente link http://www.igac.gov.co/wps/wcm/connect/028a7e80472a076db292f235d370a7a6/INFORME+DE+GESITION+2014+.pdf?MOD=AJPERES, es decir que tal actividad ya se cumplió en un 100%.</t>
  </si>
  <si>
    <t>2. Recopilación y consolidación del informe al congreso 2014, se viene adelantando dicha actividad y se encuentra en proceso de consolidación final es decir en un avance del 50%.</t>
  </si>
  <si>
    <t>Se realizaron cambios, mejoras y ajustes en los sistemas que contienen los datos abiertos e interoperables  (ICDE (Geo servicios) , GEOPORTAL (Servicios WEB geográficos) dando, soluciones a problemas, borrado de logs, manejo de históricos para depuración de datos, revisión de fallas de comunicaciones con otras entidades , también se mejoraron formatos. Mantenimiento a los servicios que muestran estos datos con el fin de garantizar su buen funcionamiento.</t>
  </si>
  <si>
    <t>Durante el timestre el IGAC participó en 8 eventos y/o eventos a nivel nacionalasi:Feria escolar col Champagñat, Conferencia estudio de Marengo, Feria y rueda de negocio gestión ambiental, Exhibición aerofotografias DT Atlantico, Entrega de Cartillas Colorea los departamentos con Agustín, en Florencia Caqueta, Acompañamiento de la unidad móvil en los municipios de Mosquera, San Juan de Rioseco, La Vega, brindando apoyo a certificados catastrales para libreta militar.</t>
  </si>
  <si>
    <t>SUB TOTAL  EJECUCION- 1 trim</t>
  </si>
  <si>
    <t>TOTAL  EJECUCION-1 trim</t>
  </si>
  <si>
    <t>TOTAL MATRIZ DE RENDICION DE CUENTAS VIGENCIA 2015</t>
  </si>
  <si>
    <t>Medios o Herramientas de comunicación internos implementados para divulgar información a los servidores del IGAC.</t>
  </si>
  <si>
    <t>Equipo de Comunicación</t>
  </si>
  <si>
    <t>Herramientas, canales o acciones de comunicación internas implementadas</t>
  </si>
  <si>
    <t>Nota: Se incorpora al componente de Rendición de cuentas y en especial al items de Dialogo una acción nueva a partir del II trimestre de 2015, denominada "Socializar a los servidores del IGAC información institucional que genera el IGAC que permite promover y fortalecer el sentido de pertenencia de los funcionarios y contratistas del Instituto", la cual tiene un peso del  5%, situación que obligo a replantear el peso de las 4 acciones ,que integraban el items de dialogo pues se paso de 11,5% de peso a un peso de 10% en cada una.</t>
  </si>
  <si>
    <t>OBSERVACIONES 1 TRIMESTRE</t>
  </si>
  <si>
    <t>OBSERVACIONES II TRIMESTRE</t>
  </si>
  <si>
    <t>Se encuentra publicado en la página web del IGAC los estados finacieros hasta el 31 de marzo del año 2015</t>
  </si>
  <si>
    <t>El instituto en el segundo trimestre de 2015; publico en el portal SECOP un total de 431 procesos por un valor de $23,735'924,392 discriminados asi; Sede Central 160 procesos por valor total de $16,764'685,178.Direcciones Territoriales 271 procesos por un valor de $6,971'239,214</t>
  </si>
  <si>
    <t>Durante el segundo trimestre del año en curso,  desde el Equipo de Comunicaciones, se actualizó diaria y permanente la Página Web Institucional con información producida por el IGAC en el marco de su labor misional ,  la cual reporta los siguientes registros: 398,559 sesiones, 245,325 usuarios para un total de 1,028,567 páginas vistas. Así mismo a través de la IGACNET, diariamente se realizó la actualización y divulgación de 253 notas informativas, a través de Noticias Home, Lo que está pasando y noticias del día que permitieron informar a los servidores del IGAC información de interés.</t>
  </si>
  <si>
    <t xml:space="preserve">Durante el segundo trimestre del año en curso,  desde el Equipo de Comunicaciones,  se realizó la redacción y divulgación de 49 comunicados de prensa que fueron publicados a través de la  página web del Instituto y socializados a diferentes medios de comunicación, lo que permitió generar 366 registros informativos en diferentes medios locales y regionales. </t>
  </si>
  <si>
    <t xml:space="preserve">Durante el segundo trimestre del año en curso,  desde el Equipo de Comunicaciones, a través de las redes sociales diariamente se publicaron  mensajes con contenidos temáticos que presentan los siguientes resultados:  Twitter: 1,103 mensajes publicados que permitieron 2,385 nuevos seguidores para un total de 37,582 seguidores, a travpes del Facebook: 202 mensajes publicados que permitieron sumar 2,906 nuevos seguidores para un total de 33,751 seguidores en la red.  </t>
  </si>
  <si>
    <t>Durante el segundo trimestre del año en curso,  desde el Equipo de Comunicaciones, , a través de las pantallas institucionales se realizó la publicación de 416 mensajes relacionados con campañas internas, monitoreo de medios, piezas divulgativas, fotografías, trámites, servicios, entre otros</t>
  </si>
  <si>
    <t>Durante el II trimestre se participó en un total de 21 ferias y eventos a nivel nacional asi: 1. Feria del Libro 2015 Medellín, exh stand en la Corporación univ Lasallista,2. Exhibicion del Stand en el Senado Bogotá,3. Feria del libro Circasia, Exhibicion Stand,4. 28ª Feria Internacional del Libro de Bogotá, Corferias Exh. Stand,5. FNSC DNP, Turbo Antioquia,6.  Exhibicion Itinerante en la quinta de San Pedro Alejandrino- Santa Martha,7. Acompañamiento de la unidad móvil del IGAC FSC Supercade Américas, servicios catastrales- Bogotá,8. Lanzamiento del libro "Nombre Geográficos Región Cundiboyacense y Santanderes"en el marco de la Feria Internacional del Libro de Bogotá,9. Feria del Libro en la ciudad de Pasto organizada por octava temporada de letras , exhibición del Stand con publicaciones del IGAC, entre otras</t>
  </si>
  <si>
    <t>De manera permanente se ha contado con el espacio para establecer comunicación con los ciudadanos a traves del Chat institucional en el horario establecido, publicado en la pag del IGAC, de lunes a viernes de 8 am a 10 am, se han atendido alrededor de 179 ciudadanos</t>
  </si>
  <si>
    <t xml:space="preserve">Durante el segundo trimestre del año en curso,  desde el Equipo de Comunicaciones,  de manera permanente se contó con el espacio para realizar la publicación y socialización de mensajes, lo que ha permitido fortalecer las redes sociales en las que participa el Instituto: Facebook, Twitter, a través de las cuales diaria y constantemente se envían mensajes con contenidos temáticos producidos por el IGAC, que permiten interactuar de manera permanente con los usuarios y diferentes grupos de interés, resolviendo inquietudes, suministrando información.  </t>
  </si>
  <si>
    <t>Durante el segundo trimestre, se realizó la aprobación del Plan de Comunicaciones adoptado mediante Resolución 529 de mayo 11 de 2015.  Así mismo se realizó la implementación de las herramientas y acciones de comunicación internas definidas en el Plan, la scuales corresponden a:  Cartleras digitales: se realizó la publicación de 416 mensajes divulgados, a travpés de la IGACNET se realizó la publicación de 253 notas informativas en el home, noticias del día y lo que está pasando, a través del Correo Interno se divulgó diariamente informació de interés para los servidores a desde los correos de prensa y comunicación interna, se realizó el diseño y socialización de 3 Campañas Internas, del boletín virtual VISOR se realizaron 4 ediciones las cuales fueron publicadas a través de la IGACNET, así mismo se realizó el diseño de 11 ediciones del Boletín virtual MIGAC y 54 ediciones de Boletines Virtuales que fueron enviados y publicados a través de las diferentes herramientas de comunicación interna del IGAC, que permitieron informar de manera permanenete a los servidores del IGAC temas de interés.</t>
  </si>
  <si>
    <t>Se encuentra publicada en la página del IGAC interna y Externa el presupuesto de inversión y funcionamiento con corte al 30 de junio de 2015</t>
  </si>
  <si>
    <t>Esta actividad ya finalizo el primer trimestre del 2015.</t>
  </si>
  <si>
    <t>Se tiene previstor realizar la Audiencia Pública de Rendición de Cuentas del IGAC para el martes 14 de julio de 2015, en la sede central Carrera 30 No 48-51, en el salon Julio Carrizosa del Centro de Información Geográfica del IGAC. Se utilizara los medios respectivos para su divulgación.</t>
  </si>
  <si>
    <t>Mediante Circulares  Nos 150 del 10 de abril del 2015 y No 262 del 11 de junio de 2015, se solicito remitir el Informe de avances del  I y II  trimestre Plan Acción Anual y Tablero de Control de los procesos 2015,  antes del 17 de abril  y 15 de julio de 2015. Se encuentra publicado en la página web del IGAC, en la ruta Gestión Institicional /Plan de Desarrollo Institucional, las fichas de los proyectos como el informe de gestión al 1 trimestre de 2015.</t>
  </si>
  <si>
    <t xml:space="preserve">Se tiene previsto realizar la encuesta al finalizar la rendición de cuentas el martes 14 de julio del 2015. </t>
  </si>
  <si>
    <t>OBSERVACIONES III TRIMESTRE</t>
  </si>
  <si>
    <t>1. Presupuesto</t>
  </si>
  <si>
    <t>3. Informe de Gestión</t>
  </si>
  <si>
    <t xml:space="preserve">2. Plan de Acción Anual </t>
  </si>
  <si>
    <t xml:space="preserve">4. Procesos Contractuales </t>
  </si>
  <si>
    <t>5. Actualización de la sede electronica ( Página web e Igacnet)</t>
  </si>
  <si>
    <t>6. Publicaciones técnicas del IGAC</t>
  </si>
  <si>
    <t>7. Uso de Redes Sociales</t>
  </si>
  <si>
    <t>8. Elaboración de carteleras o avisos informativos en TV o pantallas del IGAC</t>
  </si>
  <si>
    <t>9. Datos abiertos</t>
  </si>
  <si>
    <t>10. Ferias y/o Eventos  de Presencia Institucional</t>
  </si>
  <si>
    <t xml:space="preserve">11. Mantener implementado los canales de chat y foros presenciales y/o  virtuales tanto de funciones misionales del IGAC como de Rendición de cuentas Permanente.
</t>
  </si>
  <si>
    <t>12. Redes Sociales</t>
  </si>
  <si>
    <t>13. Rendición de Cuentas: Publicaciones en Facebook y twitter permanentes</t>
  </si>
  <si>
    <t>14. Socializar a los servidores del IGAC información institucional que genera el IGAC que permite promover y fortalecer el sentido de pertenencia de los funcionarios y contratistas del Instituto.</t>
  </si>
  <si>
    <t xml:space="preserve">15. Encuesta Evaluación </t>
  </si>
  <si>
    <t>Durante el tercer trimestre del año en curso,  desde el Equipo de Comunicaciones, se actualizó diaria y permanente la Página Web Institucional con información producida por el IGAC en el marco de su labor misional ,  la cual reporta los siguientes registros: 397.312 sesiones, 228.479 usuarios para un total de 1.009.533 páginas vistas. Así mismo a través de la IGACNET, diariamente se realizó la actualización y divulgación de 220 notas informativas, a través de Noticias Home, Lo que está pasando y noticias del día que permitieron informar a los servidores del IGAC información de interés.</t>
  </si>
  <si>
    <t xml:space="preserve">Durante el tercer trimestre del año en curso,  desde el Equipo de Comunicaciones,  se realizó la redacción y divulgación de 63 comunicados de prensa,  que fueron publicados a través de la  página web del Instituto y socializados a diferentes medios de comunicación, lo que permitió generar 335 registros informativos en diferentes medios locales y regionales. </t>
  </si>
  <si>
    <t xml:space="preserve">Durante el tercer  trimestre del año en curso,  desde el Equipo de Comunicaciones, a través de las redes sociales diariamente se publicaron  mensajes con contenidos temáticos que presentan los siguientes resultados:  Twitter: 1.015 mensajes publicados que permitieron 2.468 nuevos seguidores para un total de 39.500 seguidores.  A través del Facebook se publicaron 195 mensajes que permitieron sumar 5.152 nuevos seguidores para un total de 38.903 seguidores en la red.  </t>
  </si>
  <si>
    <t>Durante el tercer trimestre del año en curso,  desde el Equipo de Comunicaciones, a través de las pantallas institucionales se realizó la publicación de 457 mensajes relacionados con campañas internas, monitoreo de medios, piezas divulgativas, fotografías, trámites, servicios, entre otros que permitieron a los servidores del Instituo estar informados con temas de interés</t>
  </si>
  <si>
    <t>Durante el III trimestre se participó en un total de 3 ferias y eventos a nivel nacional relacionadas asi:
1,Feria Agroexpo 2015 del 9 al 20 de julio en la ciudad de  Bogotá.
2,Feria Nacional de Servicio al Ciudadano realizada en la Virginia -  Risaralda el  22 de agosto.
3,Feria Nacional de Servicio al Ciudadano realizada en Acacias Meta el 26 de septiembre.</t>
  </si>
  <si>
    <t>De manera permanente se ha contado con el espacio para establecer comunicación con los ciudadanos a traves del Chat institucional en el horario establecido, publicado en la pag del IGAC, de lunes a viernes de 8 am a 10 am, se han atendido alrededor de 194 ciudadanos durante el III trimestre.</t>
  </si>
  <si>
    <t xml:space="preserve">Durante el tercer trimestre del año en curso,  desde el Equipo de Comunicaciones,  de manera permanente se contó con el espacio para realizar la publicación y socialización de mensajes con información producida por el IGAC, lo que ha permitido fortalecer las redes sociales en las que participa el Instituto: Facebook, Twitter, Canal Youtube, a través de las cuales diaria y constantemente se envían mensajes con contenidos temáticos producidos por el IGAC, que permiten interactuar de manera permanente con los usuarios y diferentes grupos de interés, resolviendo inquietudes, suministrando información.  </t>
  </si>
  <si>
    <t>El 14 de julio se realizó la audiencia pública y se encuentra publicada las memorias de la misma</t>
  </si>
  <si>
    <t xml:space="preserve">Durante el tercer trimestre, en el marco de lo establecido en el Plan de Comunicaciones del IGAC, se realizó la implementación de las siguientes herramientas y acciones de comunicación.  1). Comunicación Interna: CARTELERAS DIGITALES: 457 mensajes informativos divulgados, IGACNET: 220 publicaciones realizadas a través del Home, CORREO INTERNO: diariamente se envía información de interés para los servidores del IGAC.  CAMPAÑAS INTERNAS: Durante el tercer trimestre se implementó la Campaña Cde convivencia laboral del IGAC “IGAC tierra de convivencia y paz”.  BOLETIN MI IGAC: Se realizaron 9 ediciones. BOLETINES VIRTUALES: se realizaron 71 ediciones, los cuales fueron enviados a través del correo interno y publicados a través de las diferentes herramientas de comunicación, que permitieron informar de manera permanente a los servidores del IGAC temas de interés.  </t>
  </si>
  <si>
    <t>Al final de la audiencia publica se recogieron las encuestas que fueron diligenciadas por 32 asistentes; la Oficina de control interno las consolidó y el resultado es que en  general se determina que a la ciudadania le gusta este ejercicio democrático</t>
  </si>
  <si>
    <t xml:space="preserve">Durante el segundo trimestre del año se realizaron las siguientes actividades con respecto a datos abiertos: 
• Cargue de información catastral, de los predios rurales y urbanos a la base de datos del Geoportal. Y su respectiva publicación en el Geoportal.
• Cargue de información catastral, de los predios rurales y urbanos en la aplicación de descargue de predios y su respectiva publicación.
• Los archivos Rinex se actualizaron con la periodicidad establecida por la subdirección de Geodesia.
</t>
  </si>
  <si>
    <t xml:space="preserve">Durante el tercer trimestre del año se realizaron las siguientes actividades con respecto a datos abiertos:
• Actualización de la información geográfica y la publicación de los datos para el visor de Mapa de la Subdirección de Agrología : Cobertura de uso, Conflicto de Uso y Vocación de uso
• Se realizó el cargue de información catastral, de los predios rurales y urbanos a la base de datos del Geoportal y  su respectiva publicación en el Geoportal.
• Se reemplazó  la capa de puntos geodésicos suministrada por el GIT de Geodesia en la base de datos y su respectiva publicación en el Geoportal. 
• Se actualizaron y adicionaron  las descripciones de los puntos geodésicos.
• Se actualizó la capa de la RED MAGNA ECO en la base de datos y su respectiva publicación en el Geoportal. 
• Actualización de la planchas 1:25.000 que se muestran en el Geoportal.
• Reunión con los asesores de MINTIC para tratar el tema de datos abiertos. </t>
  </si>
  <si>
    <t>publicacion mensual de la ejecucion presupuestal de funcionamiento e inversiones</t>
  </si>
  <si>
    <t>El instituto en el tercer trimestre de 2015; publico en el portal SECOP un total de 1,092 procesos por un valor de $59,464'124,064 discriminados asi;
Sede Central 878 procesos por valor total de $54.178'086,638
Direcciones Territoriales 217 procesos por un valor de $5,286,037,426</t>
  </si>
  <si>
    <t>Participar en 30 Ferias y/o eventos y en por lo menos seis Ferias del PNSC.</t>
  </si>
  <si>
    <t>Se encuentra publicado los estados financieros hasta diciembre del año 2014</t>
  </si>
  <si>
    <t>Se encuentra publicada en la página del IGAC interna y Externa el presupuesto de inversión y funcionamiento con corte al 30 de septiembre de 2015</t>
  </si>
  <si>
    <t>Se encuentra publicado en la página web del IGAC los estados finacieros hasta el 30 de junio del año 2015</t>
  </si>
  <si>
    <t>Se efectuó la consolidación, depuración, diseño y animación de la información reportada por las diferentes areas del IGAC, para el informe al congreso 2014-2015</t>
  </si>
  <si>
    <t>Mediante Circulares  Nos 380 del 19 de agosto del 2015 y No 448 del 21 de septiembre de 2015, se solicito remitir el Informe de avances del  III  trimestre Plan Acción Anual y Tablero de Control de los procesos 2015,  hasta el 13 de octubre. Se encuentra publicado en la página web del IGAC, en la ruta Gestión Institucional /Plan de Desarrollo Institucional, las fichas de los proyectos como el informe de gestión al II trimestre de 2015.</t>
  </si>
  <si>
    <t>Finalizada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</si>
</sst>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_(&quot;$&quot;\ * \(#,##0.00\);_(&quot;$&quot;\ * &quot;-&quot;??_);_(@_)"/>
    <numFmt numFmtId="43" formatCode="_(* #,##0.00_);_(* \(#,##0.00\);_(* &quot;-&quot;??_);_(@_)"/>
    <numFmt numFmtId="164" formatCode="[$-240A]d&quot; de &quot;mmmm&quot; de &quot;yyyy;@"/>
    <numFmt numFmtId="165" formatCode="_(&quot;$&quot;\ * #,##0.0_);_(&quot;$&quot;\ * \(#,##0.0\);_(&quot;$&quot;\ * &quot;-&quot;??_);_(@_)"/>
    <numFmt numFmtId="166" formatCode="_(&quot;$&quot;\ * #,##0_);_(&quot;$&quot;\ * \(#,##0\);_(&quot;$&quot;\ * &quot;-&quot;??_);_(@_)"/>
    <numFmt numFmtId="167" formatCode="_([$$-240A]\ * #,##0.00_);_([$$-240A]\ * \(#,##0.00\);_([$$-240A]\ * &quot;-&quot;??_);_(@_)"/>
    <numFmt numFmtId="168" formatCode="&quot;$&quot;#,##0_);[Red]\(&quot;$&quot;#,##0\)"/>
  </numFmts>
  <fonts count="1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sz val="11"/>
      <color theme="0"/>
      <name val="Arial"/>
      <family val="2"/>
    </font>
    <font>
      <b/>
      <sz val="11"/>
      <color theme="0"/>
      <name val="Arial"/>
      <family val="2"/>
    </font>
    <font>
      <b/>
      <sz val="11"/>
      <name val="Arial"/>
      <family val="2"/>
    </font>
    <font>
      <sz val="11"/>
      <color theme="1"/>
      <name val="Arial"/>
      <family val="2"/>
    </font>
    <font>
      <sz val="10"/>
      <color theme="1"/>
      <name val="Calibri"/>
      <family val="2"/>
      <scheme val="minor"/>
    </font>
    <font>
      <b/>
      <sz val="10"/>
      <name val="Arial"/>
      <family val="2"/>
    </font>
    <font>
      <b/>
      <sz val="28"/>
      <name val="Arial"/>
      <family val="2"/>
    </font>
    <font>
      <b/>
      <sz val="18"/>
      <name val="Arial"/>
      <family val="2"/>
    </font>
    <font>
      <b/>
      <sz val="12"/>
      <name val="Arial"/>
      <family val="2"/>
    </font>
    <font>
      <sz val="12"/>
      <name val="Arial"/>
      <family val="2"/>
    </font>
    <font>
      <b/>
      <sz val="14"/>
      <name val="Arial"/>
      <family val="2"/>
    </font>
    <font>
      <sz val="14"/>
      <name val="Arial"/>
      <family val="2"/>
    </font>
  </fonts>
  <fills count="16">
    <fill>
      <patternFill patternType="none"/>
    </fill>
    <fill>
      <patternFill patternType="gray125"/>
    </fill>
    <fill>
      <patternFill patternType="solid">
        <fgColor rgb="FF0035AD"/>
        <bgColor indexed="64"/>
      </patternFill>
    </fill>
    <fill>
      <patternFill patternType="solid">
        <fgColor theme="0" tint="-4.9989318521683403E-2"/>
        <bgColor indexed="64"/>
      </patternFill>
    </fill>
    <fill>
      <patternFill patternType="solid">
        <fgColor indexed="9"/>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3"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right/>
      <top/>
      <bottom style="double">
        <color indexed="64"/>
      </bottom>
      <diagonal/>
    </border>
  </borders>
  <cellStyleXfs count="277">
    <xf numFmtId="0" fontId="0" fillId="0" borderId="0"/>
    <xf numFmtId="9" fontId="5" fillId="0" borderId="0" applyFont="0" applyFill="0" applyBorder="0" applyAlignment="0" applyProtection="0"/>
    <xf numFmtId="0" fontId="5" fillId="0" borderId="0"/>
    <xf numFmtId="0" fontId="4" fillId="0" borderId="0"/>
    <xf numFmtId="0" fontId="10" fillId="0" borderId="0"/>
    <xf numFmtId="0" fontId="5"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4" fontId="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3" fillId="0" borderId="0"/>
    <xf numFmtId="0" fontId="5" fillId="0" borderId="0"/>
    <xf numFmtId="0" fontId="3" fillId="0" borderId="0"/>
    <xf numFmtId="168"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1" fillId="0" borderId="0"/>
    <xf numFmtId="0" fontId="5" fillId="0" borderId="0"/>
    <xf numFmtId="37" fontId="5" fillId="0" borderId="0"/>
    <xf numFmtId="0" fontId="1" fillId="0" borderId="0"/>
    <xf numFmtId="37" fontId="5" fillId="0" borderId="0"/>
    <xf numFmtId="37" fontId="5" fillId="0" borderId="0"/>
    <xf numFmtId="0" fontId="1" fillId="0" borderId="0"/>
    <xf numFmtId="0" fontId="11" fillId="0" borderId="0"/>
    <xf numFmtId="37" fontId="5" fillId="0" borderId="0"/>
    <xf numFmtId="0" fontId="1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5"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0" fontId="1" fillId="0" borderId="0"/>
  </cellStyleXfs>
  <cellXfs count="262">
    <xf numFmtId="0" fontId="0" fillId="0" borderId="0" xfId="0"/>
    <xf numFmtId="0" fontId="6" fillId="0" borderId="3" xfId="0" applyFont="1" applyFill="1" applyBorder="1" applyAlignment="1">
      <alignment vertical="center"/>
    </xf>
    <xf numFmtId="0" fontId="6" fillId="0" borderId="4" xfId="0" applyFont="1" applyFill="1" applyBorder="1" applyAlignment="1">
      <alignment vertical="center"/>
    </xf>
    <xf numFmtId="0" fontId="9" fillId="3" borderId="5" xfId="0" applyFont="1" applyFill="1" applyBorder="1" applyAlignment="1">
      <alignment vertical="center"/>
    </xf>
    <xf numFmtId="0" fontId="6" fillId="4" borderId="0" xfId="0" applyFont="1" applyFill="1" applyBorder="1" applyAlignment="1">
      <alignmen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left" vertical="center"/>
    </xf>
    <xf numFmtId="0" fontId="6" fillId="4" borderId="0" xfId="0" applyFont="1" applyFill="1" applyAlignment="1">
      <alignment horizontal="left" vertical="center"/>
    </xf>
    <xf numFmtId="0" fontId="6" fillId="0" borderId="0" xfId="0" applyFont="1" applyFill="1" applyAlignment="1">
      <alignment horizontal="left" vertical="center"/>
    </xf>
    <xf numFmtId="0" fontId="6" fillId="2" borderId="0" xfId="0" applyFont="1" applyFill="1" applyBorder="1" applyAlignment="1">
      <alignment vertical="center"/>
    </xf>
    <xf numFmtId="0" fontId="6" fillId="0" borderId="0" xfId="0" applyFont="1" applyFill="1" applyAlignment="1">
      <alignment vertical="center"/>
    </xf>
    <xf numFmtId="0" fontId="6" fillId="4" borderId="0" xfId="0" applyFont="1" applyFill="1" applyAlignment="1">
      <alignment vertical="center"/>
    </xf>
    <xf numFmtId="0" fontId="9" fillId="4" borderId="14" xfId="0" applyFont="1" applyFill="1" applyBorder="1" applyAlignment="1">
      <alignment horizontal="right" vertical="center"/>
    </xf>
    <xf numFmtId="0" fontId="6" fillId="4" borderId="15" xfId="0" applyFont="1" applyFill="1" applyBorder="1" applyAlignment="1">
      <alignment vertical="center"/>
    </xf>
    <xf numFmtId="0" fontId="9" fillId="4" borderId="14" xfId="0" applyFont="1" applyFill="1" applyBorder="1" applyAlignment="1">
      <alignment vertical="center"/>
    </xf>
    <xf numFmtId="0" fontId="6" fillId="0" borderId="5" xfId="0" applyFont="1" applyFill="1" applyBorder="1" applyAlignment="1">
      <alignment vertical="center"/>
    </xf>
    <xf numFmtId="0" fontId="9" fillId="3" borderId="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4" xfId="0" applyFont="1" applyFill="1" applyBorder="1" applyAlignment="1">
      <alignment vertical="center"/>
    </xf>
    <xf numFmtId="0" fontId="6" fillId="3" borderId="5"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9" fillId="0" borderId="5" xfId="0" applyFont="1" applyFill="1" applyBorder="1" applyAlignment="1">
      <alignment horizontal="left" vertical="center"/>
    </xf>
    <xf numFmtId="0" fontId="6" fillId="4" borderId="14" xfId="0" applyFont="1" applyFill="1" applyBorder="1" applyAlignment="1">
      <alignment vertical="center"/>
    </xf>
    <xf numFmtId="0" fontId="6" fillId="4" borderId="0" xfId="0" applyFont="1" applyFill="1" applyBorder="1" applyAlignment="1">
      <alignment horizontal="left" vertical="center" wrapText="1"/>
    </xf>
    <xf numFmtId="0" fontId="6" fillId="0" borderId="9" xfId="0" applyFont="1" applyFill="1" applyBorder="1" applyAlignment="1">
      <alignment vertical="center"/>
    </xf>
    <xf numFmtId="0" fontId="9" fillId="4" borderId="16" xfId="0" applyFont="1" applyFill="1" applyBorder="1" applyAlignment="1">
      <alignment horizontal="center" vertical="center"/>
    </xf>
    <xf numFmtId="0" fontId="6" fillId="0" borderId="17" xfId="0" applyFont="1" applyFill="1" applyBorder="1" applyAlignment="1">
      <alignment vertical="center"/>
    </xf>
    <xf numFmtId="0" fontId="6" fillId="4" borderId="18" xfId="0" applyFont="1" applyFill="1" applyBorder="1" applyAlignment="1">
      <alignment vertical="center"/>
    </xf>
    <xf numFmtId="0" fontId="9" fillId="4" borderId="0" xfId="0" applyFont="1" applyFill="1" applyAlignment="1">
      <alignment vertical="center"/>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6" fillId="0" borderId="9" xfId="0" applyFont="1" applyFill="1" applyBorder="1" applyAlignment="1">
      <alignment horizontal="left" vertical="center"/>
    </xf>
    <xf numFmtId="0" fontId="6" fillId="2" borderId="8" xfId="0" applyFont="1" applyFill="1" applyBorder="1" applyAlignment="1">
      <alignment vertical="center"/>
    </xf>
    <xf numFmtId="0" fontId="6" fillId="2" borderId="19" xfId="0" applyFont="1" applyFill="1" applyBorder="1" applyAlignment="1">
      <alignment vertical="center"/>
    </xf>
    <xf numFmtId="0" fontId="6" fillId="2" borderId="6" xfId="0" applyFont="1" applyFill="1" applyBorder="1" applyAlignment="1">
      <alignment vertical="center"/>
    </xf>
    <xf numFmtId="0" fontId="6" fillId="2" borderId="21" xfId="0" applyFont="1" applyFill="1" applyBorder="1" applyAlignment="1">
      <alignment vertical="center"/>
    </xf>
    <xf numFmtId="0" fontId="6" fillId="2" borderId="9" xfId="0" applyFont="1" applyFill="1" applyBorder="1" applyAlignment="1">
      <alignment vertical="center"/>
    </xf>
    <xf numFmtId="164" fontId="6" fillId="3" borderId="3" xfId="0" applyNumberFormat="1" applyFont="1" applyFill="1" applyBorder="1" applyAlignment="1">
      <alignment vertical="center"/>
    </xf>
    <xf numFmtId="0" fontId="6" fillId="0" borderId="3" xfId="0" applyFont="1" applyFill="1" applyBorder="1" applyAlignment="1">
      <alignment vertical="center"/>
    </xf>
    <xf numFmtId="0" fontId="6" fillId="4" borderId="0" xfId="0" applyFont="1" applyFill="1" applyBorder="1" applyAlignment="1">
      <alignment vertical="center" wrapText="1"/>
    </xf>
    <xf numFmtId="0" fontId="6" fillId="4" borderId="0" xfId="0" applyFont="1" applyFill="1" applyAlignment="1">
      <alignment horizontal="left" vertical="center"/>
    </xf>
    <xf numFmtId="0" fontId="6" fillId="0" borderId="0" xfId="0" applyFont="1" applyFill="1" applyAlignment="1">
      <alignment vertical="center"/>
    </xf>
    <xf numFmtId="0" fontId="6" fillId="4" borderId="0" xfId="0" applyFont="1" applyFill="1" applyAlignment="1">
      <alignment vertical="center"/>
    </xf>
    <xf numFmtId="0" fontId="6" fillId="4" borderId="15" xfId="0" applyFont="1" applyFill="1" applyBorder="1" applyAlignment="1">
      <alignment vertical="center"/>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xf>
    <xf numFmtId="0" fontId="6" fillId="0" borderId="17" xfId="0" applyFont="1" applyFill="1" applyBorder="1" applyAlignment="1">
      <alignment vertical="center"/>
    </xf>
    <xf numFmtId="14" fontId="6" fillId="3" borderId="5" xfId="0" applyNumberFormat="1" applyFont="1" applyFill="1" applyBorder="1" applyAlignment="1">
      <alignment horizontal="center" vertical="center"/>
    </xf>
    <xf numFmtId="9"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12" fillId="0" borderId="0" xfId="0" applyFont="1" applyAlignment="1">
      <alignment horizontal="center" vertical="center"/>
    </xf>
    <xf numFmtId="9" fontId="0" fillId="0" borderId="0" xfId="1" applyFont="1" applyAlignment="1">
      <alignment horizontal="center"/>
    </xf>
    <xf numFmtId="0" fontId="0" fillId="0" borderId="45" xfId="0" applyBorder="1"/>
    <xf numFmtId="0" fontId="15" fillId="10" borderId="29"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7" borderId="38" xfId="0" applyFont="1" applyFill="1" applyBorder="1" applyAlignment="1">
      <alignment horizontal="center" vertical="center" wrapText="1"/>
    </xf>
    <xf numFmtId="10" fontId="15" fillId="8" borderId="23" xfId="0" applyNumberFormat="1" applyFont="1" applyFill="1" applyBorder="1" applyAlignment="1">
      <alignment horizontal="center" vertical="center"/>
    </xf>
    <xf numFmtId="10" fontId="15" fillId="8" borderId="1" xfId="0" applyNumberFormat="1" applyFont="1" applyFill="1" applyBorder="1" applyAlignment="1">
      <alignment horizontal="center" vertical="center"/>
    </xf>
    <xf numFmtId="10" fontId="15" fillId="8" borderId="24" xfId="0" applyNumberFormat="1" applyFont="1" applyFill="1" applyBorder="1" applyAlignment="1">
      <alignment horizontal="center" vertical="center"/>
    </xf>
    <xf numFmtId="10" fontId="15" fillId="8" borderId="38" xfId="0" applyNumberFormat="1" applyFont="1" applyFill="1" applyBorder="1" applyAlignment="1">
      <alignment horizontal="center" vertical="center"/>
    </xf>
    <xf numFmtId="0" fontId="15" fillId="7" borderId="27" xfId="0" applyFont="1" applyFill="1" applyBorder="1" applyAlignment="1">
      <alignment horizontal="center" vertical="center" wrapText="1"/>
    </xf>
    <xf numFmtId="10" fontId="15" fillId="0" borderId="23" xfId="0" applyNumberFormat="1" applyFont="1" applyBorder="1" applyAlignment="1">
      <alignment horizontal="center" vertical="center"/>
    </xf>
    <xf numFmtId="10" fontId="15" fillId="0" borderId="1" xfId="0" applyNumberFormat="1" applyFont="1" applyBorder="1" applyAlignment="1">
      <alignment horizontal="center" vertical="center"/>
    </xf>
    <xf numFmtId="10" fontId="15" fillId="0" borderId="24" xfId="0" applyNumberFormat="1" applyFont="1" applyBorder="1" applyAlignment="1">
      <alignment horizontal="center" vertical="center"/>
    </xf>
    <xf numFmtId="10" fontId="15" fillId="5" borderId="27" xfId="0" applyNumberFormat="1" applyFont="1" applyFill="1" applyBorder="1" applyAlignment="1">
      <alignment horizontal="center" vertical="center"/>
    </xf>
    <xf numFmtId="0" fontId="15" fillId="7" borderId="39"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63" xfId="0" applyFont="1" applyFill="1" applyBorder="1" applyAlignment="1">
      <alignment horizontal="center" vertical="center" wrapText="1"/>
    </xf>
    <xf numFmtId="10" fontId="15" fillId="0" borderId="64" xfId="0" applyNumberFormat="1" applyFont="1" applyBorder="1" applyAlignment="1">
      <alignment horizontal="center" vertical="center"/>
    </xf>
    <xf numFmtId="10" fontId="15" fillId="0" borderId="65" xfId="0" applyNumberFormat="1" applyFont="1" applyBorder="1" applyAlignment="1">
      <alignment horizontal="center" vertical="center"/>
    </xf>
    <xf numFmtId="10" fontId="15" fillId="0" borderId="66" xfId="0" applyNumberFormat="1" applyFont="1" applyBorder="1" applyAlignment="1">
      <alignment horizontal="center" vertical="center"/>
    </xf>
    <xf numFmtId="10" fontId="15" fillId="5" borderId="63" xfId="0" applyNumberFormat="1" applyFont="1" applyFill="1" applyBorder="1" applyAlignment="1">
      <alignment horizontal="center" vertical="center"/>
    </xf>
    <xf numFmtId="10" fontId="15" fillId="9" borderId="23" xfId="0" applyNumberFormat="1" applyFont="1" applyFill="1" applyBorder="1" applyAlignment="1">
      <alignment horizontal="center" vertical="center"/>
    </xf>
    <xf numFmtId="10" fontId="15" fillId="9" borderId="63" xfId="0" applyNumberFormat="1" applyFont="1" applyFill="1" applyBorder="1" applyAlignment="1">
      <alignment horizontal="center" vertical="center"/>
    </xf>
    <xf numFmtId="0" fontId="15" fillId="0" borderId="29" xfId="0" applyFont="1" applyBorder="1" applyAlignment="1">
      <alignment horizontal="center" vertical="center"/>
    </xf>
    <xf numFmtId="0" fontId="15" fillId="0" borderId="29" xfId="0" applyFont="1" applyBorder="1" applyAlignment="1">
      <alignment horizontal="justify" vertical="top" wrapText="1"/>
    </xf>
    <xf numFmtId="10" fontId="15" fillId="9" borderId="1" xfId="0" applyNumberFormat="1" applyFont="1" applyFill="1" applyBorder="1" applyAlignment="1">
      <alignment horizontal="center" vertical="center"/>
    </xf>
    <xf numFmtId="10" fontId="15" fillId="9" borderId="65"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6" fillId="6" borderId="5" xfId="0" applyFont="1" applyFill="1" applyBorder="1" applyAlignment="1">
      <alignment horizontal="left" vertical="center"/>
    </xf>
    <xf numFmtId="0" fontId="6" fillId="6" borderId="3" xfId="0" applyFont="1" applyFill="1" applyBorder="1" applyAlignment="1">
      <alignment horizontal="left" vertical="center"/>
    </xf>
    <xf numFmtId="0" fontId="6" fillId="6" borderId="4" xfId="0" applyFont="1" applyFill="1" applyBorder="1" applyAlignment="1">
      <alignment horizontal="left"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6" fillId="4" borderId="0" xfId="0" applyFont="1" applyFill="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9" fillId="5" borderId="1"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49" fontId="10" fillId="6" borderId="5"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xf>
    <xf numFmtId="49" fontId="10" fillId="6" borderId="4"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49" fontId="6" fillId="6" borderId="5"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xf>
    <xf numFmtId="49" fontId="6" fillId="6" borderId="4" xfId="0" applyNumberFormat="1" applyFont="1" applyFill="1" applyBorder="1" applyAlignment="1">
      <alignment horizontal="left" vertical="center"/>
    </xf>
    <xf numFmtId="0" fontId="9" fillId="5" borderId="5"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3" borderId="1" xfId="0" applyFont="1" applyFill="1" applyBorder="1" applyAlignment="1">
      <alignment horizontal="center" vertical="center"/>
    </xf>
    <xf numFmtId="10" fontId="15" fillId="9" borderId="22" xfId="0" applyNumberFormat="1" applyFont="1" applyFill="1" applyBorder="1" applyAlignment="1">
      <alignment horizontal="justify" vertical="top" wrapText="1"/>
    </xf>
    <xf numFmtId="10" fontId="15" fillId="9" borderId="44" xfId="0" applyNumberFormat="1" applyFont="1" applyFill="1" applyBorder="1" applyAlignment="1">
      <alignment horizontal="justify" vertical="top" wrapText="1"/>
    </xf>
    <xf numFmtId="0" fontId="15" fillId="9" borderId="22" xfId="0" applyFont="1" applyFill="1" applyBorder="1" applyAlignment="1">
      <alignment horizontal="justify" vertical="top" wrapText="1"/>
    </xf>
    <xf numFmtId="0" fontId="15" fillId="9" borderId="44" xfId="0" applyFont="1" applyFill="1" applyBorder="1" applyAlignment="1">
      <alignment horizontal="justify" vertical="top" wrapText="1"/>
    </xf>
    <xf numFmtId="10" fontId="15" fillId="9" borderId="32" xfId="0" applyNumberFormat="1" applyFont="1" applyFill="1" applyBorder="1" applyAlignment="1">
      <alignment horizontal="justify" vertical="top" wrapText="1"/>
    </xf>
    <xf numFmtId="10" fontId="15" fillId="9" borderId="30" xfId="0" applyNumberFormat="1" applyFont="1" applyFill="1" applyBorder="1" applyAlignment="1">
      <alignment horizontal="justify" vertical="top" wrapText="1"/>
    </xf>
    <xf numFmtId="0" fontId="0" fillId="0" borderId="22" xfId="0" applyBorder="1" applyAlignment="1">
      <alignment horizontal="center" wrapText="1"/>
    </xf>
    <xf numFmtId="0" fontId="0" fillId="0" borderId="44" xfId="0" applyBorder="1" applyAlignment="1">
      <alignment horizontal="center" wrapText="1"/>
    </xf>
    <xf numFmtId="10" fontId="15" fillId="9" borderId="31" xfId="0" applyNumberFormat="1" applyFont="1" applyFill="1" applyBorder="1" applyAlignment="1">
      <alignment horizontal="justify" vertical="top" wrapText="1"/>
    </xf>
    <xf numFmtId="0" fontId="17" fillId="0" borderId="22" xfId="0" applyFont="1" applyBorder="1" applyAlignment="1">
      <alignment horizontal="left" vertical="top" wrapText="1"/>
    </xf>
    <xf numFmtId="0" fontId="17" fillId="0" borderId="44" xfId="0" applyFont="1" applyBorder="1" applyAlignment="1">
      <alignment horizontal="left" vertical="top" wrapText="1"/>
    </xf>
    <xf numFmtId="0" fontId="15" fillId="14" borderId="32" xfId="0" applyFont="1" applyFill="1" applyBorder="1" applyAlignment="1">
      <alignment horizontal="center" vertical="center" wrapText="1"/>
    </xf>
    <xf numFmtId="0" fontId="15" fillId="14" borderId="31" xfId="0" applyFont="1" applyFill="1" applyBorder="1" applyAlignment="1">
      <alignment horizontal="center" vertical="center" wrapText="1"/>
    </xf>
    <xf numFmtId="10" fontId="15" fillId="9" borderId="22" xfId="0" applyNumberFormat="1" applyFont="1" applyFill="1" applyBorder="1" applyAlignment="1">
      <alignment horizontal="justify" vertical="top"/>
    </xf>
    <xf numFmtId="10" fontId="15" fillId="9" borderId="44" xfId="0" applyNumberFormat="1" applyFont="1" applyFill="1" applyBorder="1" applyAlignment="1">
      <alignment horizontal="justify" vertical="top"/>
    </xf>
    <xf numFmtId="10" fontId="15" fillId="0" borderId="29" xfId="1" applyNumberFormat="1" applyFont="1" applyBorder="1" applyAlignment="1">
      <alignment horizontal="center" vertical="center"/>
    </xf>
    <xf numFmtId="10" fontId="15" fillId="0" borderId="44" xfId="1" applyNumberFormat="1" applyFont="1" applyBorder="1" applyAlignment="1">
      <alignment horizontal="center" vertical="center"/>
    </xf>
    <xf numFmtId="10" fontId="15" fillId="0" borderId="22" xfId="0" applyNumberFormat="1" applyFont="1" applyFill="1" applyBorder="1" applyAlignment="1">
      <alignment horizontal="center" vertical="center" wrapText="1"/>
    </xf>
    <xf numFmtId="10" fontId="15" fillId="0" borderId="44" xfId="0" applyNumberFormat="1" applyFont="1" applyFill="1" applyBorder="1" applyAlignment="1">
      <alignment horizontal="center" vertical="center" wrapText="1"/>
    </xf>
    <xf numFmtId="10" fontId="15" fillId="0" borderId="22" xfId="0" applyNumberFormat="1" applyFont="1" applyFill="1" applyBorder="1" applyAlignment="1">
      <alignment horizontal="center" vertical="center"/>
    </xf>
    <xf numFmtId="10" fontId="15" fillId="0" borderId="44" xfId="0" applyNumberFormat="1"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45" xfId="0" applyFont="1" applyFill="1" applyBorder="1" applyAlignment="1">
      <alignment horizontal="center" vertical="center" wrapText="1"/>
    </xf>
    <xf numFmtId="10" fontId="15" fillId="0" borderId="29" xfId="0" applyNumberFormat="1" applyFont="1" applyFill="1" applyBorder="1" applyAlignment="1">
      <alignment horizontal="center" vertical="center"/>
    </xf>
    <xf numFmtId="0" fontId="15" fillId="9" borderId="45" xfId="0" applyFont="1" applyFill="1" applyBorder="1" applyAlignment="1">
      <alignment horizontal="justify" vertical="top" wrapText="1"/>
    </xf>
    <xf numFmtId="10" fontId="15" fillId="0" borderId="45" xfId="1" applyNumberFormat="1" applyFont="1" applyBorder="1" applyAlignment="1">
      <alignment horizontal="center" vertical="center"/>
    </xf>
    <xf numFmtId="10" fontId="15" fillId="0" borderId="45" xfId="0" applyNumberFormat="1" applyFont="1" applyFill="1" applyBorder="1" applyAlignment="1">
      <alignment horizontal="center" vertical="center"/>
    </xf>
    <xf numFmtId="0" fontId="15" fillId="9" borderId="22"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15" fillId="9" borderId="45" xfId="0" applyFont="1" applyFill="1" applyBorder="1" applyAlignment="1">
      <alignment horizontal="center" vertical="center" wrapText="1"/>
    </xf>
    <xf numFmtId="0" fontId="15" fillId="0" borderId="45" xfId="0" applyFont="1" applyBorder="1" applyAlignment="1">
      <alignment horizontal="center" vertical="center" wrapText="1"/>
    </xf>
    <xf numFmtId="10" fontId="15" fillId="0" borderId="45" xfId="0" applyNumberFormat="1" applyFont="1" applyFill="1" applyBorder="1" applyAlignment="1">
      <alignment horizontal="center" vertical="center" wrapText="1"/>
    </xf>
    <xf numFmtId="10" fontId="15" fillId="0" borderId="45" xfId="1" applyNumberFormat="1" applyFont="1" applyBorder="1" applyAlignment="1">
      <alignment horizontal="center" vertical="center" wrapText="1"/>
    </xf>
    <xf numFmtId="0" fontId="15" fillId="9" borderId="4"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50" xfId="0"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9" borderId="20" xfId="0" applyFont="1" applyFill="1" applyBorder="1" applyAlignment="1">
      <alignment horizontal="justify" vertical="center" wrapText="1"/>
    </xf>
    <xf numFmtId="0" fontId="15" fillId="9" borderId="10" xfId="0" applyFont="1" applyFill="1" applyBorder="1" applyAlignment="1">
      <alignment horizontal="justify" vertical="center" wrapText="1"/>
    </xf>
    <xf numFmtId="0" fontId="15" fillId="0" borderId="1" xfId="0" applyFont="1" applyBorder="1" applyAlignment="1">
      <alignment horizontal="justify" vertical="center" wrapText="1"/>
    </xf>
    <xf numFmtId="0" fontId="15" fillId="9" borderId="20" xfId="0" applyFont="1" applyFill="1" applyBorder="1" applyAlignment="1">
      <alignment horizontal="center" vertical="center" wrapText="1"/>
    </xf>
    <xf numFmtId="0" fontId="15" fillId="9" borderId="10" xfId="0" applyFont="1" applyFill="1" applyBorder="1" applyAlignment="1">
      <alignment horizontal="center" vertical="center" wrapText="1"/>
    </xf>
    <xf numFmtId="10" fontId="15" fillId="9" borderId="56" xfId="0" applyNumberFormat="1" applyFont="1" applyFill="1" applyBorder="1" applyAlignment="1">
      <alignment horizontal="center" vertical="center"/>
    </xf>
    <xf numFmtId="10" fontId="15" fillId="9" borderId="55" xfId="0" applyNumberFormat="1" applyFont="1" applyFill="1" applyBorder="1" applyAlignment="1">
      <alignment horizontal="center" vertical="center"/>
    </xf>
    <xf numFmtId="0" fontId="15" fillId="9" borderId="4" xfId="0" applyFont="1" applyFill="1" applyBorder="1" applyAlignment="1">
      <alignment horizontal="justify" vertical="center" wrapText="1"/>
    </xf>
    <xf numFmtId="0" fontId="15" fillId="5" borderId="1" xfId="0" applyFont="1" applyFill="1" applyBorder="1" applyAlignment="1">
      <alignment horizontal="justify" vertical="top" wrapText="1"/>
    </xf>
    <xf numFmtId="0" fontId="14" fillId="10" borderId="42" xfId="0" applyFont="1" applyFill="1" applyBorder="1" applyAlignment="1">
      <alignment horizontal="center"/>
    </xf>
    <xf numFmtId="0" fontId="14" fillId="10" borderId="46" xfId="0" applyFont="1" applyFill="1" applyBorder="1" applyAlignment="1">
      <alignment horizontal="center"/>
    </xf>
    <xf numFmtId="0" fontId="14" fillId="10" borderId="47" xfId="0" applyFont="1" applyFill="1" applyBorder="1" applyAlignment="1">
      <alignment horizontal="center"/>
    </xf>
    <xf numFmtId="0" fontId="13" fillId="0" borderId="14" xfId="0" applyFont="1" applyBorder="1" applyAlignment="1">
      <alignment horizontal="center"/>
    </xf>
    <xf numFmtId="0" fontId="13" fillId="0" borderId="0" xfId="0" applyFont="1" applyBorder="1" applyAlignment="1">
      <alignment horizontal="center"/>
    </xf>
    <xf numFmtId="0" fontId="13" fillId="0" borderId="15" xfId="0" applyFont="1" applyBorder="1" applyAlignment="1">
      <alignment horizontal="center"/>
    </xf>
    <xf numFmtId="0" fontId="15" fillId="10" borderId="22" xfId="0" applyFont="1" applyFill="1" applyBorder="1" applyAlignment="1">
      <alignment horizontal="center" vertical="center" wrapText="1"/>
    </xf>
    <xf numFmtId="0" fontId="15" fillId="10" borderId="40" xfId="0" applyFont="1" applyFill="1" applyBorder="1" applyAlignment="1">
      <alignment horizontal="center" vertical="center" wrapText="1"/>
    </xf>
    <xf numFmtId="0" fontId="14" fillId="10" borderId="43" xfId="0" applyFont="1" applyFill="1" applyBorder="1" applyAlignment="1">
      <alignment horizontal="center" wrapText="1"/>
    </xf>
    <xf numFmtId="0" fontId="14" fillId="10" borderId="0" xfId="0" applyFont="1" applyFill="1" applyBorder="1" applyAlignment="1">
      <alignment horizontal="center"/>
    </xf>
    <xf numFmtId="0" fontId="14" fillId="10" borderId="48" xfId="0" applyFont="1" applyFill="1" applyBorder="1" applyAlignment="1">
      <alignment horizontal="center"/>
    </xf>
    <xf numFmtId="9" fontId="15" fillId="10" borderId="22" xfId="1" applyFont="1" applyFill="1" applyBorder="1" applyAlignment="1">
      <alignment horizontal="center" vertical="center" wrapText="1"/>
    </xf>
    <xf numFmtId="9" fontId="15" fillId="10" borderId="29" xfId="1"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51" xfId="0" applyFont="1" applyFill="1" applyBorder="1" applyAlignment="1">
      <alignment horizontal="center" vertical="center" wrapText="1"/>
    </xf>
    <xf numFmtId="0" fontId="15" fillId="10" borderId="52" xfId="0" applyFont="1" applyFill="1" applyBorder="1" applyAlignment="1">
      <alignment horizontal="center" vertical="center" wrapText="1"/>
    </xf>
    <xf numFmtId="0" fontId="15" fillId="10" borderId="29" xfId="0" applyFont="1" applyFill="1" applyBorder="1" applyAlignment="1">
      <alignment horizontal="center" vertical="center" wrapText="1"/>
    </xf>
    <xf numFmtId="9" fontId="15" fillId="10" borderId="40" xfId="1" applyFont="1" applyFill="1" applyBorder="1" applyAlignment="1">
      <alignment horizontal="center" vertical="center" wrapText="1"/>
    </xf>
    <xf numFmtId="0" fontId="15" fillId="10" borderId="26"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15" fillId="9" borderId="49"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1" xfId="0" applyFont="1" applyFill="1" applyBorder="1" applyAlignment="1">
      <alignment horizontal="justify" vertical="center" wrapText="1"/>
    </xf>
    <xf numFmtId="0" fontId="15" fillId="9" borderId="20" xfId="0" applyFont="1" applyFill="1" applyBorder="1" applyAlignment="1">
      <alignment horizontal="justify" vertical="center"/>
    </xf>
    <xf numFmtId="0" fontId="15" fillId="9" borderId="7" xfId="0" applyFont="1" applyFill="1" applyBorder="1" applyAlignment="1">
      <alignment horizontal="justify" vertical="center"/>
    </xf>
    <xf numFmtId="0" fontId="15" fillId="9" borderId="41"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5" fillId="9" borderId="41" xfId="0" applyFont="1" applyFill="1" applyBorder="1" applyAlignment="1">
      <alignment horizontal="justify" vertical="center" wrapText="1"/>
    </xf>
    <xf numFmtId="0" fontId="15" fillId="9" borderId="25" xfId="0" applyFont="1" applyFill="1" applyBorder="1" applyAlignment="1">
      <alignment horizontal="justify" vertical="center" wrapText="1"/>
    </xf>
    <xf numFmtId="0" fontId="15" fillId="10" borderId="57" xfId="0" applyFont="1" applyFill="1" applyBorder="1" applyAlignment="1">
      <alignment horizontal="center" vertical="center"/>
    </xf>
    <xf numFmtId="0" fontId="15" fillId="10" borderId="58" xfId="0" applyFont="1" applyFill="1" applyBorder="1" applyAlignment="1">
      <alignment horizontal="center" vertical="center"/>
    </xf>
    <xf numFmtId="0" fontId="15" fillId="10" borderId="59" xfId="0" applyFont="1" applyFill="1" applyBorder="1" applyAlignment="1">
      <alignment horizontal="center" vertical="center"/>
    </xf>
    <xf numFmtId="10" fontId="15" fillId="0" borderId="22" xfId="0" applyNumberFormat="1" applyFont="1" applyBorder="1" applyAlignment="1">
      <alignment horizontal="center" vertical="center"/>
    </xf>
    <xf numFmtId="0" fontId="15" fillId="0" borderId="29" xfId="0" applyFont="1" applyBorder="1" applyAlignment="1">
      <alignment horizontal="center" vertical="center"/>
    </xf>
    <xf numFmtId="0" fontId="15" fillId="0" borderId="44" xfId="0" applyFont="1" applyBorder="1" applyAlignment="1">
      <alignment horizontal="center" vertical="center"/>
    </xf>
    <xf numFmtId="10" fontId="15" fillId="0" borderId="29" xfId="0" applyNumberFormat="1" applyFont="1" applyBorder="1" applyAlignment="1">
      <alignment horizontal="center" vertical="center"/>
    </xf>
    <xf numFmtId="10" fontId="15" fillId="9" borderId="28" xfId="0" applyNumberFormat="1" applyFont="1" applyFill="1" applyBorder="1" applyAlignment="1">
      <alignment horizontal="center" vertical="center"/>
    </xf>
    <xf numFmtId="10" fontId="15" fillId="9" borderId="44" xfId="0" applyNumberFormat="1" applyFont="1" applyFill="1" applyBorder="1" applyAlignment="1">
      <alignment horizontal="center" vertical="center"/>
    </xf>
    <xf numFmtId="10" fontId="15" fillId="9" borderId="22" xfId="0" applyNumberFormat="1" applyFont="1" applyFill="1" applyBorder="1" applyAlignment="1">
      <alignment horizontal="center" vertical="center"/>
    </xf>
    <xf numFmtId="10" fontId="15" fillId="9" borderId="29" xfId="0" applyNumberFormat="1" applyFont="1" applyFill="1" applyBorder="1" applyAlignment="1">
      <alignment horizontal="center" vertical="center"/>
    </xf>
    <xf numFmtId="10" fontId="15" fillId="9" borderId="54" xfId="0" applyNumberFormat="1" applyFont="1" applyFill="1" applyBorder="1" applyAlignment="1">
      <alignment horizontal="center" vertical="center"/>
    </xf>
    <xf numFmtId="10" fontId="15" fillId="0" borderId="22" xfId="1" applyNumberFormat="1" applyFont="1" applyBorder="1" applyAlignment="1">
      <alignment horizontal="center" vertical="center"/>
    </xf>
    <xf numFmtId="0" fontId="15" fillId="0" borderId="22" xfId="0" applyFont="1" applyBorder="1" applyAlignment="1">
      <alignment horizontal="center" vertical="center"/>
    </xf>
    <xf numFmtId="0" fontId="12" fillId="12" borderId="67" xfId="0" applyFont="1" applyFill="1" applyBorder="1" applyAlignment="1">
      <alignment horizontal="center" vertical="center"/>
    </xf>
    <xf numFmtId="0" fontId="12" fillId="12" borderId="12" xfId="0" applyFont="1" applyFill="1" applyBorder="1" applyAlignment="1">
      <alignment horizontal="center" vertical="center"/>
    </xf>
    <xf numFmtId="0" fontId="12" fillId="12" borderId="13" xfId="0" applyFont="1" applyFill="1" applyBorder="1" applyAlignment="1">
      <alignment horizontal="center" vertical="center"/>
    </xf>
    <xf numFmtId="0" fontId="12" fillId="12" borderId="68" xfId="0" applyFont="1" applyFill="1" applyBorder="1" applyAlignment="1">
      <alignment horizontal="center" vertical="center"/>
    </xf>
    <xf numFmtId="0" fontId="12" fillId="12" borderId="69" xfId="0" applyFont="1" applyFill="1" applyBorder="1" applyAlignment="1">
      <alignment horizontal="center" vertical="center"/>
    </xf>
    <xf numFmtId="0" fontId="12" fillId="12" borderId="52"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44" xfId="0" applyFont="1" applyBorder="1" applyAlignment="1">
      <alignment horizontal="center" vertical="center" wrapText="1"/>
    </xf>
    <xf numFmtId="9" fontId="15" fillId="0" borderId="45" xfId="1" applyFont="1" applyBorder="1" applyAlignment="1">
      <alignment horizontal="center" vertical="center"/>
    </xf>
    <xf numFmtId="0" fontId="15" fillId="9" borderId="60" xfId="0" applyFont="1" applyFill="1" applyBorder="1" applyAlignment="1">
      <alignment horizontal="justify" vertical="center" wrapText="1"/>
    </xf>
    <xf numFmtId="0" fontId="15" fillId="0" borderId="2"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45" xfId="0" applyFont="1" applyFill="1" applyBorder="1" applyAlignment="1">
      <alignment horizontal="center" vertical="center"/>
    </xf>
    <xf numFmtId="0" fontId="15" fillId="9" borderId="7" xfId="0" applyFont="1" applyFill="1" applyBorder="1" applyAlignment="1">
      <alignment horizontal="justify" vertical="center" wrapText="1"/>
    </xf>
    <xf numFmtId="0" fontId="15" fillId="0" borderId="50" xfId="0" applyFont="1" applyBorder="1" applyAlignment="1">
      <alignment horizontal="center" vertical="center" wrapText="1"/>
    </xf>
    <xf numFmtId="0" fontId="15" fillId="0" borderId="1" xfId="0" applyFont="1" applyBorder="1" applyAlignment="1">
      <alignment horizontal="center" vertical="center" wrapText="1"/>
    </xf>
    <xf numFmtId="0" fontId="15" fillId="9" borderId="35"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5" fillId="9" borderId="41" xfId="0" applyFont="1" applyFill="1" applyBorder="1" applyAlignment="1">
      <alignment horizontal="justify" vertical="center"/>
    </xf>
    <xf numFmtId="0" fontId="15" fillId="9" borderId="37" xfId="0" applyFont="1" applyFill="1" applyBorder="1" applyAlignment="1">
      <alignment horizontal="justify" vertical="center"/>
    </xf>
    <xf numFmtId="0" fontId="15" fillId="0" borderId="22" xfId="0" applyFont="1" applyBorder="1" applyAlignment="1">
      <alignment horizontal="left" vertical="top" wrapText="1"/>
    </xf>
    <xf numFmtId="0" fontId="15" fillId="0" borderId="44" xfId="0" applyFont="1" applyBorder="1" applyAlignment="1">
      <alignment horizontal="left" vertical="top" wrapText="1"/>
    </xf>
    <xf numFmtId="0" fontId="15" fillId="0" borderId="22" xfId="0" applyFont="1" applyBorder="1" applyAlignment="1">
      <alignment horizontal="justify" vertical="top" wrapText="1"/>
    </xf>
    <xf numFmtId="0" fontId="15" fillId="0" borderId="44" xfId="0" applyFont="1" applyBorder="1" applyAlignment="1">
      <alignment horizontal="justify" vertical="top" wrapText="1"/>
    </xf>
    <xf numFmtId="10" fontId="15" fillId="0" borderId="45" xfId="1" applyNumberFormat="1" applyFont="1" applyFill="1" applyBorder="1" applyAlignment="1">
      <alignment horizontal="center" vertical="center"/>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0" borderId="24" xfId="0" applyFont="1" applyBorder="1" applyAlignment="1">
      <alignment horizontal="center" vertical="top" wrapText="1"/>
    </xf>
    <xf numFmtId="0" fontId="15" fillId="9" borderId="22" xfId="0" applyFont="1" applyFill="1" applyBorder="1" applyAlignment="1">
      <alignment horizontal="left" vertical="top" wrapText="1"/>
    </xf>
    <xf numFmtId="0" fontId="15" fillId="9" borderId="44" xfId="0" applyFont="1" applyFill="1" applyBorder="1" applyAlignment="1">
      <alignment horizontal="left" vertical="top" wrapText="1"/>
    </xf>
    <xf numFmtId="0" fontId="18" fillId="9" borderId="22" xfId="0" applyFont="1" applyFill="1" applyBorder="1" applyAlignment="1">
      <alignment horizontal="center" vertical="top" wrapText="1"/>
    </xf>
    <xf numFmtId="0" fontId="18" fillId="9" borderId="44" xfId="0" applyFont="1" applyFill="1" applyBorder="1" applyAlignment="1">
      <alignment horizontal="center" vertical="top" wrapText="1"/>
    </xf>
    <xf numFmtId="0" fontId="15" fillId="15" borderId="32" xfId="0" applyFont="1" applyFill="1" applyBorder="1" applyAlignment="1">
      <alignment horizontal="center" vertical="center" wrapText="1"/>
    </xf>
    <xf numFmtId="0" fontId="15" fillId="15" borderId="31" xfId="0" applyFont="1" applyFill="1" applyBorder="1" applyAlignment="1">
      <alignment horizontal="center" vertical="center" wrapText="1"/>
    </xf>
    <xf numFmtId="0" fontId="15" fillId="13" borderId="0" xfId="0" applyFont="1" applyFill="1" applyAlignment="1">
      <alignment horizontal="justify" vertical="top" wrapText="1"/>
    </xf>
    <xf numFmtId="0" fontId="15" fillId="10" borderId="36" xfId="0" applyFont="1" applyFill="1" applyBorder="1" applyAlignment="1">
      <alignment horizontal="center" vertical="center" wrapText="1"/>
    </xf>
  </cellXfs>
  <cellStyles count="277">
    <cellStyle name="Millares 10" xfId="47"/>
    <cellStyle name="Millares 11" xfId="48"/>
    <cellStyle name="Millares 2" xfId="7"/>
    <cellStyle name="Millares 2 2" xfId="8"/>
    <cellStyle name="Millares 2 2 2" xfId="49"/>
    <cellStyle name="Millares 2 3" xfId="50"/>
    <cellStyle name="Millares 2 4" xfId="51"/>
    <cellStyle name="Millares 2 5" xfId="52"/>
    <cellStyle name="Millares 2 6" xfId="53"/>
    <cellStyle name="Millares 3" xfId="54"/>
    <cellStyle name="Millares 4" xfId="55"/>
    <cellStyle name="Millares 5" xfId="56"/>
    <cellStyle name="Millares 5 2" xfId="57"/>
    <cellStyle name="Millares 5 2 2" xfId="58"/>
    <cellStyle name="Millares 5 2 2 2" xfId="59"/>
    <cellStyle name="Millares 5 2 3" xfId="60"/>
    <cellStyle name="Millares 5 3" xfId="61"/>
    <cellStyle name="Millares 5 3 2" xfId="62"/>
    <cellStyle name="Millares 5 4" xfId="63"/>
    <cellStyle name="Millares 6" xfId="64"/>
    <cellStyle name="Millares 7" xfId="65"/>
    <cellStyle name="Millares 8" xfId="66"/>
    <cellStyle name="Millares 9" xfId="67"/>
    <cellStyle name="Millares 9 2" xfId="68"/>
    <cellStyle name="Moneda 2" xfId="9"/>
    <cellStyle name="Moneda 2 2" xfId="10"/>
    <cellStyle name="Moneda 2 2 2" xfId="11"/>
    <cellStyle name="Moneda 2 2 3" xfId="12"/>
    <cellStyle name="Moneda 2 3" xfId="13"/>
    <cellStyle name="Moneda 2 3 2" xfId="69"/>
    <cellStyle name="Moneda 2 4" xfId="70"/>
    <cellStyle name="Moneda 2 5" xfId="71"/>
    <cellStyle name="Moneda 3" xfId="72"/>
    <cellStyle name="Moneda 5" xfId="14"/>
    <cellStyle name="Moneda 5 2" xfId="15"/>
    <cellStyle name="Normal" xfId="0" builtinId="0"/>
    <cellStyle name="Normal 10" xfId="73"/>
    <cellStyle name="Normal 10 2" xfId="74"/>
    <cellStyle name="Normal 10 2 2" xfId="75"/>
    <cellStyle name="Normal 10 2 2 2" xfId="76"/>
    <cellStyle name="Normal 10 2 3" xfId="77"/>
    <cellStyle name="Normal 10 3" xfId="78"/>
    <cellStyle name="Normal 10 3 2" xfId="79"/>
    <cellStyle name="Normal 10 4" xfId="80"/>
    <cellStyle name="Normal 11" xfId="81"/>
    <cellStyle name="Normal 12" xfId="82"/>
    <cellStyle name="Normal 13" xfId="83"/>
    <cellStyle name="Normal 13 2" xfId="84"/>
    <cellStyle name="Normal 13 2 2" xfId="85"/>
    <cellStyle name="Normal 13 3" xfId="86"/>
    <cellStyle name="Normal 14" xfId="87"/>
    <cellStyle name="Normal 15" xfId="88"/>
    <cellStyle name="Normal 15 2" xfId="89"/>
    <cellStyle name="Normal 16" xfId="90"/>
    <cellStyle name="Normal 17" xfId="91"/>
    <cellStyle name="Normal 18" xfId="92"/>
    <cellStyle name="Normal 2" xfId="16"/>
    <cellStyle name="Normal 2 2" xfId="17"/>
    <cellStyle name="Normal 2 2 2" xfId="93"/>
    <cellStyle name="Normal 2 2 3" xfId="94"/>
    <cellStyle name="Normal 2 3" xfId="18"/>
    <cellStyle name="Normal 2 3 2" xfId="95"/>
    <cellStyle name="Normal 2 3 2 2" xfId="96"/>
    <cellStyle name="Normal 2 3 3" xfId="97"/>
    <cellStyle name="Normal 2 4" xfId="98"/>
    <cellStyle name="Normal 2 4 2" xfId="99"/>
    <cellStyle name="Normal 2 5" xfId="100"/>
    <cellStyle name="Normal 2 6" xfId="101"/>
    <cellStyle name="Normal 2 8 10" xfId="19"/>
    <cellStyle name="Normal 2 8 8" xfId="2"/>
    <cellStyle name="Normal 3" xfId="3"/>
    <cellStyle name="Normal 3 10" xfId="20"/>
    <cellStyle name="Normal 3 11" xfId="21"/>
    <cellStyle name="Normal 3 12" xfId="6"/>
    <cellStyle name="Normal 3 13" xfId="40"/>
    <cellStyle name="Normal 3 2" xfId="22"/>
    <cellStyle name="Normal 3 2 2" xfId="23"/>
    <cellStyle name="Normal 3 2 2 2" xfId="45"/>
    <cellStyle name="Normal 3 2 3" xfId="41"/>
    <cellStyle name="Normal 3 2 4" xfId="102"/>
    <cellStyle name="Normal 3 2 5" xfId="103"/>
    <cellStyle name="Normal 3 2 6" xfId="104"/>
    <cellStyle name="Normal 3 2 7" xfId="105"/>
    <cellStyle name="Normal 3 3" xfId="24"/>
    <cellStyle name="Normal 3 3 2" xfId="25"/>
    <cellStyle name="Normal 3 3 2 2" xfId="44"/>
    <cellStyle name="Normal 3 3 2 2 2" xfId="106"/>
    <cellStyle name="Normal 3 3 2 2 2 2" xfId="107"/>
    <cellStyle name="Normal 3 3 2 2 3" xfId="108"/>
    <cellStyle name="Normal 3 3 2 2 4" xfId="109"/>
    <cellStyle name="Normal 3 3 2 3" xfId="110"/>
    <cellStyle name="Normal 3 3 2 3 2" xfId="111"/>
    <cellStyle name="Normal 3 3 2 4" xfId="112"/>
    <cellStyle name="Normal 3 3 2 5" xfId="113"/>
    <cellStyle name="Normal 3 3 3" xfId="42"/>
    <cellStyle name="Normal 3 3 3 2" xfId="114"/>
    <cellStyle name="Normal 3 3 3 2 2" xfId="115"/>
    <cellStyle name="Normal 3 3 3 3" xfId="116"/>
    <cellStyle name="Normal 3 3 3 4" xfId="117"/>
    <cellStyle name="Normal 3 3 4" xfId="118"/>
    <cellStyle name="Normal 3 3 4 2" xfId="119"/>
    <cellStyle name="Normal 3 3 4 3" xfId="120"/>
    <cellStyle name="Normal 3 3 5" xfId="121"/>
    <cellStyle name="Normal 3 3 6" xfId="122"/>
    <cellStyle name="Normal 3 4" xfId="26"/>
    <cellStyle name="Normal 3 4 2" xfId="27"/>
    <cellStyle name="Normal 3 4 2 2" xfId="123"/>
    <cellStyle name="Normal 3 4 3" xfId="43"/>
    <cellStyle name="Normal 3 5" xfId="28"/>
    <cellStyle name="Normal 3 5 2" xfId="124"/>
    <cellStyle name="Normal 3 6" xfId="29"/>
    <cellStyle name="Normal 3 6 2" xfId="125"/>
    <cellStyle name="Normal 3 7" xfId="30"/>
    <cellStyle name="Normal 3 7 2" xfId="126"/>
    <cellStyle name="Normal 3 8" xfId="31"/>
    <cellStyle name="Normal 3 8 2" xfId="127"/>
    <cellStyle name="Normal 3 9" xfId="32"/>
    <cellStyle name="Normal 4" xfId="4"/>
    <cellStyle name="Normal 4 2" xfId="128"/>
    <cellStyle name="Normal 5" xfId="5"/>
    <cellStyle name="Normal 5 2" xfId="129"/>
    <cellStyle name="Normal 5 2 2" xfId="130"/>
    <cellStyle name="Normal 5 2 2 2" xfId="131"/>
    <cellStyle name="Normal 5 2 2 2 2" xfId="132"/>
    <cellStyle name="Normal 5 2 2 3" xfId="133"/>
    <cellStyle name="Normal 5 2 3" xfId="134"/>
    <cellStyle name="Normal 5 2 3 2" xfId="135"/>
    <cellStyle name="Normal 5 2 4" xfId="136"/>
    <cellStyle name="Normal 5 3" xfId="137"/>
    <cellStyle name="Normal 5 3 2" xfId="138"/>
    <cellStyle name="Normal 5 3 2 2" xfId="139"/>
    <cellStyle name="Normal 5 3 3" xfId="140"/>
    <cellStyle name="Normal 5 4" xfId="141"/>
    <cellStyle name="Normal 5 4 2" xfId="142"/>
    <cellStyle name="Normal 5 5" xfId="143"/>
    <cellStyle name="Normal 5 6" xfId="144"/>
    <cellStyle name="Normal 6" xfId="33"/>
    <cellStyle name="Normal 6 2" xfId="34"/>
    <cellStyle name="Normal 6 2 2" xfId="145"/>
    <cellStyle name="Normal 6 2 2 2" xfId="146"/>
    <cellStyle name="Normal 6 2 2 2 2" xfId="147"/>
    <cellStyle name="Normal 6 2 2 2 2 2" xfId="148"/>
    <cellStyle name="Normal 6 2 2 2 2 2 2" xfId="149"/>
    <cellStyle name="Normal 6 2 2 2 2 3" xfId="150"/>
    <cellStyle name="Normal 6 2 2 2 3" xfId="151"/>
    <cellStyle name="Normal 6 2 2 2 3 2" xfId="152"/>
    <cellStyle name="Normal 6 2 2 2 4" xfId="153"/>
    <cellStyle name="Normal 6 2 2 3" xfId="154"/>
    <cellStyle name="Normal 6 2 2 3 2" xfId="155"/>
    <cellStyle name="Normal 6 2 2 3 2 2" xfId="156"/>
    <cellStyle name="Normal 6 2 2 3 3" xfId="157"/>
    <cellStyle name="Normal 6 2 2 4" xfId="158"/>
    <cellStyle name="Normal 6 2 2 4 2" xfId="159"/>
    <cellStyle name="Normal 6 2 2 5" xfId="160"/>
    <cellStyle name="Normal 6 2 2 6" xfId="161"/>
    <cellStyle name="Normal 6 2 3" xfId="162"/>
    <cellStyle name="Normal 6 2 3 2" xfId="163"/>
    <cellStyle name="Normal 6 2 3 2 2" xfId="164"/>
    <cellStyle name="Normal 6 2 3 2 2 2" xfId="165"/>
    <cellStyle name="Normal 6 2 3 2 3" xfId="166"/>
    <cellStyle name="Normal 6 2 3 3" xfId="167"/>
    <cellStyle name="Normal 6 2 3 3 2" xfId="168"/>
    <cellStyle name="Normal 6 2 3 4" xfId="169"/>
    <cellStyle name="Normal 6 2 4" xfId="170"/>
    <cellStyle name="Normal 6 2 4 2" xfId="171"/>
    <cellStyle name="Normal 6 2 4 2 2" xfId="172"/>
    <cellStyle name="Normal 6 2 4 3" xfId="173"/>
    <cellStyle name="Normal 6 2 5" xfId="174"/>
    <cellStyle name="Normal 6 2 5 2" xfId="175"/>
    <cellStyle name="Normal 6 2 6" xfId="176"/>
    <cellStyle name="Normal 6 2 7" xfId="177"/>
    <cellStyle name="Normal 6 3" xfId="178"/>
    <cellStyle name="Normal 6 3 2" xfId="179"/>
    <cellStyle name="Normal 6 3 2 2" xfId="180"/>
    <cellStyle name="Normal 6 3 2 2 2" xfId="181"/>
    <cellStyle name="Normal 6 3 2 2 2 2" xfId="182"/>
    <cellStyle name="Normal 6 3 2 2 2 2 2" xfId="183"/>
    <cellStyle name="Normal 6 3 2 2 2 3" xfId="184"/>
    <cellStyle name="Normal 6 3 2 2 3" xfId="185"/>
    <cellStyle name="Normal 6 3 2 2 3 2" xfId="186"/>
    <cellStyle name="Normal 6 3 2 2 4" xfId="187"/>
    <cellStyle name="Normal 6 3 2 3" xfId="188"/>
    <cellStyle name="Normal 6 3 2 3 2" xfId="189"/>
    <cellStyle name="Normal 6 3 2 3 2 2" xfId="190"/>
    <cellStyle name="Normal 6 3 2 3 3" xfId="191"/>
    <cellStyle name="Normal 6 3 2 4" xfId="192"/>
    <cellStyle name="Normal 6 3 2 4 2" xfId="193"/>
    <cellStyle name="Normal 6 3 2 5" xfId="194"/>
    <cellStyle name="Normal 6 3 3" xfId="195"/>
    <cellStyle name="Normal 6 3 3 2" xfId="196"/>
    <cellStyle name="Normal 6 3 3 2 2" xfId="197"/>
    <cellStyle name="Normal 6 3 3 2 2 2" xfId="198"/>
    <cellStyle name="Normal 6 3 3 2 3" xfId="199"/>
    <cellStyle name="Normal 6 3 3 3" xfId="200"/>
    <cellStyle name="Normal 6 3 3 3 2" xfId="201"/>
    <cellStyle name="Normal 6 3 3 4" xfId="202"/>
    <cellStyle name="Normal 6 3 4" xfId="203"/>
    <cellStyle name="Normal 6 3 4 2" xfId="204"/>
    <cellStyle name="Normal 6 3 4 2 2" xfId="205"/>
    <cellStyle name="Normal 6 3 4 3" xfId="206"/>
    <cellStyle name="Normal 6 3 5" xfId="207"/>
    <cellStyle name="Normal 6 3 5 2" xfId="208"/>
    <cellStyle name="Normal 6 3 6" xfId="209"/>
    <cellStyle name="Normal 6 3 7" xfId="210"/>
    <cellStyle name="Normal 6 4" xfId="211"/>
    <cellStyle name="Normal 6 4 2" xfId="212"/>
    <cellStyle name="Normal 6 4 2 2" xfId="213"/>
    <cellStyle name="Normal 6 4 2 2 2" xfId="214"/>
    <cellStyle name="Normal 6 4 2 2 2 2" xfId="215"/>
    <cellStyle name="Normal 6 4 2 2 3" xfId="216"/>
    <cellStyle name="Normal 6 4 2 3" xfId="217"/>
    <cellStyle name="Normal 6 4 2 3 2" xfId="218"/>
    <cellStyle name="Normal 6 4 2 4" xfId="219"/>
    <cellStyle name="Normal 6 4 3" xfId="220"/>
    <cellStyle name="Normal 6 4 3 2" xfId="221"/>
    <cellStyle name="Normal 6 4 3 2 2" xfId="222"/>
    <cellStyle name="Normal 6 4 3 3" xfId="223"/>
    <cellStyle name="Normal 6 4 4" xfId="224"/>
    <cellStyle name="Normal 6 4 4 2" xfId="225"/>
    <cellStyle name="Normal 6 4 5" xfId="226"/>
    <cellStyle name="Normal 6 4 6" xfId="227"/>
    <cellStyle name="Normal 6 5" xfId="228"/>
    <cellStyle name="Normal 6 5 2" xfId="229"/>
    <cellStyle name="Normal 6 5 2 2" xfId="230"/>
    <cellStyle name="Normal 6 5 2 2 2" xfId="231"/>
    <cellStyle name="Normal 6 5 2 3" xfId="232"/>
    <cellStyle name="Normal 6 5 3" xfId="233"/>
    <cellStyle name="Normal 6 5 3 2" xfId="234"/>
    <cellStyle name="Normal 6 5 4" xfId="235"/>
    <cellStyle name="Normal 6 6" xfId="236"/>
    <cellStyle name="Normal 6 6 2" xfId="237"/>
    <cellStyle name="Normal 6 6 2 2" xfId="238"/>
    <cellStyle name="Normal 6 6 3" xfId="239"/>
    <cellStyle name="Normal 6 7" xfId="240"/>
    <cellStyle name="Normal 6 7 2" xfId="241"/>
    <cellStyle name="Normal 6 8" xfId="242"/>
    <cellStyle name="Normal 6 9" xfId="243"/>
    <cellStyle name="Normal 7" xfId="244"/>
    <cellStyle name="Normal 8" xfId="245"/>
    <cellStyle name="Normal 9" xfId="246"/>
    <cellStyle name="Normal 9 2" xfId="276"/>
    <cellStyle name="Porcentaje" xfId="1" builtinId="5"/>
    <cellStyle name="Porcentaje 10" xfId="247"/>
    <cellStyle name="Porcentaje 2" xfId="35"/>
    <cellStyle name="Porcentaje 2 2" xfId="36"/>
    <cellStyle name="Porcentaje 2 3" xfId="37"/>
    <cellStyle name="Porcentaje 2 3 2" xfId="248"/>
    <cellStyle name="Porcentaje 2 4" xfId="249"/>
    <cellStyle name="Porcentaje 2 5" xfId="250"/>
    <cellStyle name="Porcentaje 2 6" xfId="251"/>
    <cellStyle name="Porcentaje 3" xfId="252"/>
    <cellStyle name="Porcentaje 4" xfId="253"/>
    <cellStyle name="Porcentaje 5" xfId="254"/>
    <cellStyle name="Porcentaje 5 2" xfId="255"/>
    <cellStyle name="Porcentaje 5 2 2" xfId="256"/>
    <cellStyle name="Porcentaje 5 2 2 2" xfId="257"/>
    <cellStyle name="Porcentaje 5 2 3" xfId="258"/>
    <cellStyle name="Porcentaje 5 3" xfId="259"/>
    <cellStyle name="Porcentaje 5 3 2" xfId="260"/>
    <cellStyle name="Porcentaje 5 4" xfId="261"/>
    <cellStyle name="Porcentaje 6" xfId="262"/>
    <cellStyle name="Porcentaje 7" xfId="263"/>
    <cellStyle name="Porcentaje 7 2" xfId="264"/>
    <cellStyle name="Porcentaje 7 2 2" xfId="265"/>
    <cellStyle name="Porcentaje 7 3" xfId="266"/>
    <cellStyle name="Porcentaje 8" xfId="267"/>
    <cellStyle name="Porcentaje 9" xfId="268"/>
    <cellStyle name="Porcentual 2" xfId="38"/>
    <cellStyle name="Porcentual 2 2" xfId="39"/>
    <cellStyle name="Porcentual 2 2 2" xfId="269"/>
    <cellStyle name="Porcentual 2 2 3" xfId="270"/>
    <cellStyle name="Porcentual 2 3" xfId="46"/>
    <cellStyle name="Porcentual 2 3 2" xfId="271"/>
    <cellStyle name="Porcentual 2 4" xfId="272"/>
    <cellStyle name="Porcentual 2 5" xfId="273"/>
    <cellStyle name="Porcentual 5" xfId="274"/>
    <cellStyle name="Porcentual 6" xfId="275"/>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107812</xdr:colOff>
      <xdr:row>1</xdr:row>
      <xdr:rowOff>109901</xdr:rowOff>
    </xdr:from>
    <xdr:to>
      <xdr:col>2</xdr:col>
      <xdr:colOff>1238250</xdr:colOff>
      <xdr:row>6</xdr:row>
      <xdr:rowOff>68548</xdr:rowOff>
    </xdr:to>
    <xdr:pic>
      <xdr:nvPicPr>
        <xdr:cNvPr id="2" name="1 Imagen" descr="Logo 2012 Azul.png"/>
        <xdr:cNvPicPr>
          <a:picLocks noChangeAspect="1"/>
        </xdr:cNvPicPr>
      </xdr:nvPicPr>
      <xdr:blipFill>
        <a:blip xmlns:r="http://schemas.openxmlformats.org/officeDocument/2006/relationships" r:embed="rId1" cstate="print"/>
        <a:stretch>
          <a:fillRect/>
        </a:stretch>
      </xdr:blipFill>
      <xdr:spPr>
        <a:xfrm>
          <a:off x="355462" y="290876"/>
          <a:ext cx="1130438" cy="9111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zoomScale="60" zoomScaleNormal="60" workbookViewId="0">
      <selection activeCell="D15" sqref="D15:O15"/>
    </sheetView>
  </sheetViews>
  <sheetFormatPr baseColWidth="10" defaultColWidth="0" defaultRowHeight="0" customHeight="1" zeroHeight="1" x14ac:dyDescent="0.2"/>
  <cols>
    <col min="1" max="1" width="1.85546875" style="11" customWidth="1"/>
    <col min="2" max="2" width="1.85546875" style="12" customWidth="1"/>
    <col min="3" max="3" width="55.5703125" style="12" customWidth="1"/>
    <col min="4" max="12" width="16.140625" style="12" customWidth="1"/>
    <col min="13" max="13" width="17.28515625" style="12" customWidth="1"/>
    <col min="14" max="14" width="16.140625" style="51" customWidth="1"/>
    <col min="15" max="15" width="16.140625" style="12" customWidth="1"/>
    <col min="16" max="16" width="2.7109375" style="12" customWidth="1"/>
    <col min="17" max="17" width="2" style="11" customWidth="1"/>
    <col min="18" max="25" width="0" style="11" hidden="1" customWidth="1"/>
    <col min="26" max="16384" width="11.42578125" style="11" hidden="1"/>
  </cols>
  <sheetData>
    <row r="1" spans="2:16" s="9" customFormat="1" ht="14.25" x14ac:dyDescent="0.2">
      <c r="B1" s="8"/>
      <c r="C1" s="8"/>
      <c r="D1" s="8"/>
      <c r="E1" s="8"/>
      <c r="F1" s="8"/>
      <c r="G1" s="8"/>
      <c r="H1" s="8"/>
      <c r="I1" s="8"/>
      <c r="J1" s="8"/>
      <c r="K1" s="8"/>
      <c r="L1" s="8"/>
      <c r="M1" s="8"/>
      <c r="N1" s="49"/>
      <c r="O1" s="8"/>
      <c r="P1" s="8"/>
    </row>
    <row r="2" spans="2:16" ht="15" customHeight="1" x14ac:dyDescent="0.2">
      <c r="B2" s="41"/>
      <c r="C2" s="42"/>
      <c r="D2" s="92" t="s">
        <v>38</v>
      </c>
      <c r="E2" s="92"/>
      <c r="F2" s="92"/>
      <c r="G2" s="92"/>
      <c r="H2" s="92"/>
      <c r="I2" s="92"/>
      <c r="J2" s="92"/>
      <c r="K2" s="92"/>
      <c r="L2" s="93"/>
      <c r="M2" s="88" t="s">
        <v>39</v>
      </c>
      <c r="N2" s="88"/>
      <c r="O2" s="88"/>
      <c r="P2" s="88"/>
    </row>
    <row r="3" spans="2:16" ht="15" customHeight="1" x14ac:dyDescent="0.2">
      <c r="B3" s="43"/>
      <c r="C3" s="10"/>
      <c r="D3" s="94"/>
      <c r="E3" s="94"/>
      <c r="F3" s="94"/>
      <c r="G3" s="94"/>
      <c r="H3" s="94"/>
      <c r="I3" s="94"/>
      <c r="J3" s="94"/>
      <c r="K3" s="94"/>
      <c r="L3" s="95"/>
      <c r="M3" s="88"/>
      <c r="N3" s="88"/>
      <c r="O3" s="88"/>
      <c r="P3" s="88"/>
    </row>
    <row r="4" spans="2:16" ht="15" customHeight="1" x14ac:dyDescent="0.2">
      <c r="B4" s="43"/>
      <c r="C4" s="10"/>
      <c r="D4" s="94"/>
      <c r="E4" s="94"/>
      <c r="F4" s="94"/>
      <c r="G4" s="94"/>
      <c r="H4" s="94"/>
      <c r="I4" s="94"/>
      <c r="J4" s="94"/>
      <c r="K4" s="94"/>
      <c r="L4" s="95"/>
      <c r="M4" s="88"/>
      <c r="N4" s="88"/>
      <c r="O4" s="88"/>
      <c r="P4" s="88"/>
    </row>
    <row r="5" spans="2:16" ht="15" customHeight="1" x14ac:dyDescent="0.2">
      <c r="B5" s="43"/>
      <c r="C5" s="10"/>
      <c r="D5" s="94"/>
      <c r="E5" s="94"/>
      <c r="F5" s="94"/>
      <c r="G5" s="94"/>
      <c r="H5" s="94"/>
      <c r="I5" s="94"/>
      <c r="J5" s="94"/>
      <c r="K5" s="94"/>
      <c r="L5" s="95"/>
      <c r="M5" s="88" t="s">
        <v>37</v>
      </c>
      <c r="N5" s="88"/>
      <c r="O5" s="88"/>
      <c r="P5" s="88"/>
    </row>
    <row r="6" spans="2:16" ht="15" customHeight="1" x14ac:dyDescent="0.2">
      <c r="B6" s="43"/>
      <c r="C6" s="10"/>
      <c r="D6" s="94"/>
      <c r="E6" s="94"/>
      <c r="F6" s="94"/>
      <c r="G6" s="94"/>
      <c r="H6" s="94"/>
      <c r="I6" s="94"/>
      <c r="J6" s="94"/>
      <c r="K6" s="94"/>
      <c r="L6" s="95"/>
      <c r="M6" s="88"/>
      <c r="N6" s="88"/>
      <c r="O6" s="88"/>
      <c r="P6" s="88"/>
    </row>
    <row r="7" spans="2:16" ht="15" customHeight="1" x14ac:dyDescent="0.2">
      <c r="B7" s="44"/>
      <c r="C7" s="45"/>
      <c r="D7" s="96"/>
      <c r="E7" s="96"/>
      <c r="F7" s="96"/>
      <c r="G7" s="96"/>
      <c r="H7" s="96"/>
      <c r="I7" s="96"/>
      <c r="J7" s="96"/>
      <c r="K7" s="96"/>
      <c r="L7" s="97"/>
      <c r="M7" s="88"/>
      <c r="N7" s="88"/>
      <c r="O7" s="88"/>
      <c r="P7" s="88"/>
    </row>
    <row r="8" spans="2:16" ht="15" thickBot="1" x14ac:dyDescent="0.25">
      <c r="B8" s="98"/>
      <c r="C8" s="98"/>
      <c r="D8" s="98"/>
      <c r="E8" s="98"/>
      <c r="F8" s="98"/>
      <c r="G8" s="98"/>
      <c r="H8" s="98"/>
      <c r="I8" s="98"/>
      <c r="J8" s="98"/>
      <c r="K8" s="98"/>
      <c r="L8" s="98"/>
      <c r="M8" s="98"/>
      <c r="N8" s="98"/>
      <c r="O8" s="98"/>
    </row>
    <row r="9" spans="2:16" ht="14.25" x14ac:dyDescent="0.2">
      <c r="B9" s="99"/>
      <c r="C9" s="100"/>
      <c r="D9" s="100"/>
      <c r="E9" s="100"/>
      <c r="F9" s="100"/>
      <c r="G9" s="100"/>
      <c r="H9" s="100"/>
      <c r="I9" s="100"/>
      <c r="J9" s="100"/>
      <c r="K9" s="100"/>
      <c r="L9" s="100"/>
      <c r="M9" s="100"/>
      <c r="N9" s="100"/>
      <c r="O9" s="100"/>
      <c r="P9" s="101"/>
    </row>
    <row r="10" spans="2:16" ht="15" x14ac:dyDescent="0.2">
      <c r="B10" s="13"/>
      <c r="C10" s="102" t="s">
        <v>1</v>
      </c>
      <c r="D10" s="102"/>
      <c r="E10" s="102"/>
      <c r="F10" s="102"/>
      <c r="G10" s="102"/>
      <c r="H10" s="102"/>
      <c r="I10" s="102"/>
      <c r="J10" s="102"/>
      <c r="K10" s="102"/>
      <c r="L10" s="102"/>
      <c r="M10" s="102"/>
      <c r="N10" s="102"/>
      <c r="O10" s="102"/>
      <c r="P10" s="14"/>
    </row>
    <row r="11" spans="2:16" ht="15" customHeight="1" x14ac:dyDescent="0.2">
      <c r="B11" s="15"/>
      <c r="C11" s="6" t="s">
        <v>2</v>
      </c>
      <c r="D11" s="16" t="s">
        <v>54</v>
      </c>
      <c r="E11" s="1"/>
      <c r="F11" s="1"/>
      <c r="G11" s="1"/>
      <c r="H11" s="1"/>
      <c r="I11" s="2"/>
      <c r="J11" s="17" t="s">
        <v>3</v>
      </c>
      <c r="K11" s="18"/>
      <c r="L11" s="19"/>
      <c r="M11" s="56">
        <v>41289</v>
      </c>
      <c r="N11" s="46"/>
      <c r="O11" s="20"/>
      <c r="P11" s="14"/>
    </row>
    <row r="12" spans="2:16" ht="15" x14ac:dyDescent="0.2">
      <c r="B12" s="13"/>
      <c r="C12" s="17" t="s">
        <v>4</v>
      </c>
      <c r="D12" s="16" t="s">
        <v>42</v>
      </c>
      <c r="E12" s="1"/>
      <c r="F12" s="1"/>
      <c r="G12" s="1"/>
      <c r="H12" s="1"/>
      <c r="I12" s="1"/>
      <c r="J12" s="1"/>
      <c r="K12" s="1"/>
      <c r="L12" s="1"/>
      <c r="M12" s="1"/>
      <c r="N12" s="47"/>
      <c r="O12" s="2"/>
      <c r="P12" s="14"/>
    </row>
    <row r="13" spans="2:16" ht="15" x14ac:dyDescent="0.2">
      <c r="B13" s="13"/>
      <c r="C13" s="3" t="s">
        <v>5</v>
      </c>
      <c r="D13" s="16" t="s">
        <v>43</v>
      </c>
      <c r="E13" s="1"/>
      <c r="F13" s="1"/>
      <c r="G13" s="1"/>
      <c r="H13" s="1"/>
      <c r="I13" s="2"/>
      <c r="J13" s="6" t="s">
        <v>6</v>
      </c>
      <c r="K13" s="21"/>
      <c r="L13" s="22"/>
      <c r="M13" s="22" t="s">
        <v>41</v>
      </c>
      <c r="N13" s="22"/>
      <c r="O13" s="23"/>
      <c r="P13" s="14"/>
    </row>
    <row r="14" spans="2:16" ht="15" x14ac:dyDescent="0.2">
      <c r="B14" s="13"/>
      <c r="C14" s="24"/>
      <c r="D14" s="25"/>
      <c r="E14" s="25"/>
      <c r="F14" s="25"/>
      <c r="G14" s="25"/>
      <c r="H14" s="25"/>
      <c r="I14" s="25"/>
      <c r="J14" s="25"/>
      <c r="K14" s="25"/>
      <c r="L14" s="26"/>
      <c r="M14" s="26"/>
      <c r="N14" s="53"/>
      <c r="O14" s="26"/>
      <c r="P14" s="14"/>
    </row>
    <row r="15" spans="2:16" ht="153.75" customHeight="1" x14ac:dyDescent="0.2">
      <c r="B15" s="13"/>
      <c r="C15" s="5" t="s">
        <v>7</v>
      </c>
      <c r="D15" s="103" t="s">
        <v>45</v>
      </c>
      <c r="E15" s="104"/>
      <c r="F15" s="104"/>
      <c r="G15" s="104"/>
      <c r="H15" s="104"/>
      <c r="I15" s="104"/>
      <c r="J15" s="104"/>
      <c r="K15" s="104"/>
      <c r="L15" s="104"/>
      <c r="M15" s="104"/>
      <c r="N15" s="104"/>
      <c r="O15" s="105"/>
      <c r="P15" s="52"/>
    </row>
    <row r="16" spans="2:16" ht="135" customHeight="1" x14ac:dyDescent="0.2">
      <c r="B16" s="13"/>
      <c r="C16" s="39" t="s">
        <v>8</v>
      </c>
      <c r="D16" s="103" t="s">
        <v>44</v>
      </c>
      <c r="E16" s="104"/>
      <c r="F16" s="104"/>
      <c r="G16" s="104"/>
      <c r="H16" s="104"/>
      <c r="I16" s="104"/>
      <c r="J16" s="104"/>
      <c r="K16" s="104"/>
      <c r="L16" s="104"/>
      <c r="M16" s="104"/>
      <c r="N16" s="104"/>
      <c r="O16" s="105"/>
      <c r="P16" s="14"/>
    </row>
    <row r="17" spans="2:16" ht="60" customHeight="1" x14ac:dyDescent="0.2">
      <c r="B17" s="13"/>
      <c r="C17" s="6" t="s">
        <v>9</v>
      </c>
      <c r="D17" s="109" t="s">
        <v>40</v>
      </c>
      <c r="E17" s="109"/>
      <c r="F17" s="109"/>
      <c r="G17" s="109"/>
      <c r="H17" s="109"/>
      <c r="I17" s="109"/>
      <c r="J17" s="109"/>
      <c r="K17" s="109"/>
      <c r="L17" s="109"/>
      <c r="M17" s="109"/>
      <c r="N17" s="109"/>
      <c r="O17" s="109"/>
      <c r="P17" s="14"/>
    </row>
    <row r="18" spans="2:16" ht="219" customHeight="1" x14ac:dyDescent="0.2">
      <c r="B18" s="13"/>
      <c r="C18" s="6" t="s">
        <v>10</v>
      </c>
      <c r="D18" s="103" t="s">
        <v>46</v>
      </c>
      <c r="E18" s="104"/>
      <c r="F18" s="104"/>
      <c r="G18" s="104"/>
      <c r="H18" s="104"/>
      <c r="I18" s="104"/>
      <c r="J18" s="104"/>
      <c r="K18" s="104"/>
      <c r="L18" s="104"/>
      <c r="M18" s="104"/>
      <c r="N18" s="104"/>
      <c r="O18" s="105"/>
      <c r="P18" s="14"/>
    </row>
    <row r="19" spans="2:16" ht="60" customHeight="1" x14ac:dyDescent="0.2">
      <c r="B19" s="13"/>
      <c r="C19" s="6" t="s">
        <v>11</v>
      </c>
      <c r="D19" s="106" t="s">
        <v>47</v>
      </c>
      <c r="E19" s="107"/>
      <c r="F19" s="107"/>
      <c r="G19" s="107"/>
      <c r="H19" s="107"/>
      <c r="I19" s="107"/>
      <c r="J19" s="107"/>
      <c r="K19" s="107"/>
      <c r="L19" s="107"/>
      <c r="M19" s="107"/>
      <c r="N19" s="107"/>
      <c r="O19" s="108"/>
      <c r="P19" s="14"/>
    </row>
    <row r="20" spans="2:16" ht="60" customHeight="1" x14ac:dyDescent="0.2">
      <c r="B20" s="13"/>
      <c r="C20" s="38" t="s">
        <v>12</v>
      </c>
      <c r="D20" s="89" t="s">
        <v>48</v>
      </c>
      <c r="E20" s="90"/>
      <c r="F20" s="90"/>
      <c r="G20" s="90"/>
      <c r="H20" s="90"/>
      <c r="I20" s="90"/>
      <c r="J20" s="90"/>
      <c r="K20" s="90"/>
      <c r="L20" s="90"/>
      <c r="M20" s="90"/>
      <c r="N20" s="90"/>
      <c r="O20" s="91"/>
      <c r="P20" s="14"/>
    </row>
    <row r="21" spans="2:16" ht="60" customHeight="1" x14ac:dyDescent="0.2">
      <c r="B21" s="13"/>
      <c r="C21" s="6" t="s">
        <v>13</v>
      </c>
      <c r="D21" s="110" t="s">
        <v>49</v>
      </c>
      <c r="E21" s="111"/>
      <c r="F21" s="111"/>
      <c r="G21" s="111"/>
      <c r="H21" s="111"/>
      <c r="I21" s="111"/>
      <c r="J21" s="111"/>
      <c r="K21" s="111"/>
      <c r="L21" s="111"/>
      <c r="M21" s="111"/>
      <c r="N21" s="111"/>
      <c r="O21" s="112"/>
      <c r="P21" s="14"/>
    </row>
    <row r="22" spans="2:16" ht="60" customHeight="1" x14ac:dyDescent="0.2">
      <c r="B22" s="13"/>
      <c r="C22" s="6" t="s">
        <v>14</v>
      </c>
      <c r="D22" s="110" t="s">
        <v>50</v>
      </c>
      <c r="E22" s="111"/>
      <c r="F22" s="111"/>
      <c r="G22" s="111"/>
      <c r="H22" s="111"/>
      <c r="I22" s="111"/>
      <c r="J22" s="111"/>
      <c r="K22" s="111"/>
      <c r="L22" s="111"/>
      <c r="M22" s="111"/>
      <c r="N22" s="111"/>
      <c r="O22" s="112"/>
      <c r="P22" s="14"/>
    </row>
    <row r="23" spans="2:16" ht="60" customHeight="1" x14ac:dyDescent="0.2">
      <c r="B23" s="13"/>
      <c r="C23" s="6" t="s">
        <v>15</v>
      </c>
      <c r="D23" s="110" t="s">
        <v>51</v>
      </c>
      <c r="E23" s="111"/>
      <c r="F23" s="111"/>
      <c r="G23" s="111"/>
      <c r="H23" s="111"/>
      <c r="I23" s="111"/>
      <c r="J23" s="111"/>
      <c r="K23" s="111"/>
      <c r="L23" s="111"/>
      <c r="M23" s="111"/>
      <c r="N23" s="111"/>
      <c r="O23" s="112"/>
      <c r="P23" s="14"/>
    </row>
    <row r="24" spans="2:16" ht="60" customHeight="1" x14ac:dyDescent="0.2">
      <c r="B24" s="13"/>
      <c r="C24" s="6" t="s">
        <v>16</v>
      </c>
      <c r="D24" s="110" t="s">
        <v>52</v>
      </c>
      <c r="E24" s="111"/>
      <c r="F24" s="111"/>
      <c r="G24" s="111"/>
      <c r="H24" s="111"/>
      <c r="I24" s="111"/>
      <c r="J24" s="111"/>
      <c r="K24" s="111"/>
      <c r="L24" s="111"/>
      <c r="M24" s="111"/>
      <c r="N24" s="111"/>
      <c r="O24" s="112"/>
      <c r="P24" s="14"/>
    </row>
    <row r="25" spans="2:16" ht="60" customHeight="1" x14ac:dyDescent="0.2">
      <c r="B25" s="13"/>
      <c r="C25" s="7" t="s">
        <v>17</v>
      </c>
      <c r="D25" s="113"/>
      <c r="E25" s="114"/>
      <c r="F25" s="114"/>
      <c r="G25" s="114"/>
      <c r="H25" s="114"/>
      <c r="I25" s="114"/>
      <c r="J25" s="7" t="s">
        <v>18</v>
      </c>
      <c r="K25" s="113"/>
      <c r="L25" s="115"/>
      <c r="M25" s="115"/>
      <c r="N25" s="115"/>
      <c r="O25" s="116"/>
      <c r="P25" s="14"/>
    </row>
    <row r="26" spans="2:16" ht="45.75" customHeight="1" x14ac:dyDescent="0.2">
      <c r="B26" s="13"/>
      <c r="C26" s="6" t="s">
        <v>19</v>
      </c>
      <c r="D26" s="89" t="s">
        <v>53</v>
      </c>
      <c r="E26" s="90"/>
      <c r="F26" s="90"/>
      <c r="G26" s="90"/>
      <c r="H26" s="90"/>
      <c r="I26" s="90"/>
      <c r="J26" s="90"/>
      <c r="K26" s="90"/>
      <c r="L26" s="90"/>
      <c r="M26" s="90"/>
      <c r="N26" s="90"/>
      <c r="O26" s="91"/>
      <c r="P26" s="14"/>
    </row>
    <row r="27" spans="2:16" ht="15" x14ac:dyDescent="0.2">
      <c r="B27" s="13"/>
      <c r="C27" s="24"/>
      <c r="D27" s="27"/>
      <c r="E27" s="27"/>
      <c r="F27" s="27"/>
      <c r="G27" s="27"/>
      <c r="H27" s="27"/>
      <c r="I27" s="27"/>
      <c r="J27" s="27"/>
      <c r="K27" s="27"/>
      <c r="L27" s="27"/>
      <c r="M27" s="27"/>
      <c r="N27" s="54"/>
      <c r="O27" s="27"/>
      <c r="P27" s="14"/>
    </row>
    <row r="28" spans="2:16" ht="15" x14ac:dyDescent="0.2">
      <c r="B28" s="13"/>
      <c r="C28" s="102" t="s">
        <v>20</v>
      </c>
      <c r="D28" s="102"/>
      <c r="E28" s="102"/>
      <c r="F28" s="102"/>
      <c r="G28" s="102"/>
      <c r="H28" s="102"/>
      <c r="I28" s="102"/>
      <c r="J28" s="102"/>
      <c r="K28" s="102"/>
      <c r="L28" s="102"/>
      <c r="M28" s="102"/>
      <c r="N28" s="102"/>
      <c r="O28" s="102"/>
      <c r="P28" s="14"/>
    </row>
    <row r="29" spans="2:16" ht="15" x14ac:dyDescent="0.2">
      <c r="B29" s="13"/>
      <c r="C29" s="24"/>
      <c r="D29" s="27"/>
      <c r="E29" s="27"/>
      <c r="F29" s="27"/>
      <c r="G29" s="27"/>
      <c r="H29" s="27"/>
      <c r="I29" s="27"/>
      <c r="J29" s="27"/>
      <c r="K29" s="27"/>
      <c r="L29" s="27"/>
      <c r="M29" s="27"/>
      <c r="N29" s="54"/>
      <c r="O29" s="27"/>
      <c r="P29" s="14"/>
    </row>
    <row r="30" spans="2:16" ht="50.25" customHeight="1" x14ac:dyDescent="0.2">
      <c r="B30" s="13"/>
      <c r="C30" s="110"/>
      <c r="D30" s="111"/>
      <c r="E30" s="111"/>
      <c r="F30" s="111"/>
      <c r="G30" s="111"/>
      <c r="H30" s="111"/>
      <c r="I30" s="111"/>
      <c r="J30" s="111"/>
      <c r="K30" s="111"/>
      <c r="L30" s="111"/>
      <c r="M30" s="111"/>
      <c r="N30" s="111"/>
      <c r="O30" s="112"/>
      <c r="P30" s="14"/>
    </row>
    <row r="31" spans="2:16" ht="15" x14ac:dyDescent="0.2">
      <c r="B31" s="13"/>
      <c r="C31" s="24"/>
      <c r="D31" s="27"/>
      <c r="E31" s="27"/>
      <c r="F31" s="27"/>
      <c r="G31" s="27"/>
      <c r="H31" s="27"/>
      <c r="I31" s="27"/>
      <c r="J31" s="27"/>
      <c r="K31" s="27"/>
      <c r="L31" s="27"/>
      <c r="M31" s="27"/>
      <c r="N31" s="54"/>
      <c r="O31" s="27"/>
      <c r="P31" s="14"/>
    </row>
    <row r="32" spans="2:16" ht="15" x14ac:dyDescent="0.2">
      <c r="B32" s="13"/>
      <c r="C32" s="102" t="s">
        <v>21</v>
      </c>
      <c r="D32" s="102"/>
      <c r="E32" s="102"/>
      <c r="F32" s="102"/>
      <c r="G32" s="102"/>
      <c r="H32" s="102"/>
      <c r="I32" s="102"/>
      <c r="J32" s="102"/>
      <c r="K32" s="102"/>
      <c r="L32" s="102"/>
      <c r="M32" s="102"/>
      <c r="N32" s="102"/>
      <c r="O32" s="102"/>
      <c r="P32" s="14"/>
    </row>
    <row r="33" spans="2:16" ht="15" x14ac:dyDescent="0.2">
      <c r="B33" s="13"/>
      <c r="C33" s="120" t="s">
        <v>22</v>
      </c>
      <c r="D33" s="120" t="s">
        <v>23</v>
      </c>
      <c r="E33" s="120"/>
      <c r="F33" s="120"/>
      <c r="G33" s="120"/>
      <c r="H33" s="120"/>
      <c r="I33" s="120"/>
      <c r="J33" s="120"/>
      <c r="K33" s="120"/>
      <c r="L33" s="120"/>
      <c r="M33" s="120"/>
      <c r="N33" s="120"/>
      <c r="O33" s="120"/>
      <c r="P33" s="14"/>
    </row>
    <row r="34" spans="2:16" ht="15" x14ac:dyDescent="0.2">
      <c r="B34" s="13"/>
      <c r="C34" s="120"/>
      <c r="D34" s="120" t="s">
        <v>36</v>
      </c>
      <c r="E34" s="120"/>
      <c r="F34" s="120"/>
      <c r="G34" s="120" t="s">
        <v>24</v>
      </c>
      <c r="H34" s="120"/>
      <c r="I34" s="120"/>
      <c r="J34" s="120" t="s">
        <v>25</v>
      </c>
      <c r="K34" s="120"/>
      <c r="L34" s="120"/>
      <c r="M34" s="120" t="s">
        <v>35</v>
      </c>
      <c r="N34" s="120"/>
      <c r="O34" s="120"/>
      <c r="P34" s="14"/>
    </row>
    <row r="35" spans="2:16" ht="15" x14ac:dyDescent="0.2">
      <c r="B35" s="13"/>
      <c r="C35" s="120"/>
      <c r="D35" s="28" t="s">
        <v>26</v>
      </c>
      <c r="E35" s="28" t="s">
        <v>27</v>
      </c>
      <c r="F35" s="28" t="s">
        <v>28</v>
      </c>
      <c r="G35" s="28" t="s">
        <v>26</v>
      </c>
      <c r="H35" s="28" t="s">
        <v>27</v>
      </c>
      <c r="I35" s="28" t="s">
        <v>28</v>
      </c>
      <c r="J35" s="29" t="s">
        <v>26</v>
      </c>
      <c r="K35" s="29" t="s">
        <v>27</v>
      </c>
      <c r="L35" s="29" t="s">
        <v>28</v>
      </c>
      <c r="M35" s="29" t="s">
        <v>26</v>
      </c>
      <c r="N35" s="29" t="s">
        <v>27</v>
      </c>
      <c r="O35" s="29" t="s">
        <v>28</v>
      </c>
      <c r="P35" s="14"/>
    </row>
    <row r="36" spans="2:16" ht="15" x14ac:dyDescent="0.2">
      <c r="B36" s="13"/>
      <c r="C36" s="30" t="s">
        <v>29</v>
      </c>
      <c r="D36" s="57"/>
      <c r="E36" s="57"/>
      <c r="F36" s="58"/>
      <c r="G36" s="57"/>
      <c r="H36" s="57"/>
      <c r="I36" s="57"/>
      <c r="J36" s="57"/>
      <c r="K36" s="57"/>
      <c r="L36" s="57"/>
      <c r="M36" s="57"/>
      <c r="N36" s="57"/>
      <c r="O36" s="57"/>
      <c r="P36" s="14"/>
    </row>
    <row r="37" spans="2:16" ht="15" x14ac:dyDescent="0.2">
      <c r="B37" s="13"/>
      <c r="C37" s="30" t="s">
        <v>30</v>
      </c>
      <c r="D37" s="57"/>
      <c r="E37" s="57"/>
      <c r="F37" s="58"/>
      <c r="G37" s="57"/>
      <c r="H37" s="57"/>
      <c r="I37" s="57"/>
      <c r="J37" s="57"/>
      <c r="K37" s="57"/>
      <c r="L37" s="57"/>
      <c r="M37" s="57"/>
      <c r="N37" s="57"/>
      <c r="O37" s="57"/>
      <c r="P37" s="14"/>
    </row>
    <row r="38" spans="2:16" ht="15" x14ac:dyDescent="0.2">
      <c r="B38" s="13"/>
      <c r="C38" s="24"/>
      <c r="D38" s="27"/>
      <c r="E38" s="27"/>
      <c r="F38" s="27"/>
      <c r="G38" s="27"/>
      <c r="H38" s="27"/>
      <c r="I38" s="27"/>
      <c r="J38" s="27"/>
      <c r="K38" s="27"/>
      <c r="L38" s="27"/>
      <c r="M38" s="27"/>
      <c r="N38" s="54"/>
      <c r="O38" s="27"/>
      <c r="P38" s="14"/>
    </row>
    <row r="39" spans="2:16" ht="15" x14ac:dyDescent="0.2">
      <c r="B39" s="13"/>
      <c r="C39" s="117" t="s">
        <v>31</v>
      </c>
      <c r="D39" s="118"/>
      <c r="E39" s="118"/>
      <c r="F39" s="118"/>
      <c r="G39" s="118"/>
      <c r="H39" s="118"/>
      <c r="I39" s="118"/>
      <c r="J39" s="118"/>
      <c r="K39" s="118"/>
      <c r="L39" s="118"/>
      <c r="M39" s="118"/>
      <c r="N39" s="118"/>
      <c r="O39" s="119"/>
      <c r="P39" s="14"/>
    </row>
    <row r="40" spans="2:16" ht="15" x14ac:dyDescent="0.2">
      <c r="B40" s="13"/>
      <c r="C40" s="24"/>
      <c r="D40" s="27"/>
      <c r="E40" s="27"/>
      <c r="F40" s="27"/>
      <c r="G40" s="27"/>
      <c r="H40" s="27"/>
      <c r="I40" s="27"/>
      <c r="J40" s="27"/>
      <c r="K40" s="27"/>
      <c r="L40" s="27"/>
      <c r="M40" s="27"/>
      <c r="N40" s="54"/>
      <c r="O40" s="27"/>
      <c r="P40" s="14"/>
    </row>
    <row r="41" spans="2:16" ht="15" x14ac:dyDescent="0.2">
      <c r="B41" s="13"/>
      <c r="C41" s="24" t="s">
        <v>32</v>
      </c>
      <c r="D41" s="27"/>
      <c r="E41" s="27"/>
      <c r="F41" s="27"/>
      <c r="G41" s="27"/>
      <c r="H41" s="27"/>
      <c r="I41" s="27"/>
      <c r="J41" s="27"/>
      <c r="K41" s="27"/>
      <c r="L41" s="27"/>
      <c r="M41" s="27"/>
      <c r="N41" s="54"/>
      <c r="O41" s="27"/>
      <c r="P41" s="14"/>
    </row>
    <row r="42" spans="2:16" ht="14.25" x14ac:dyDescent="0.2">
      <c r="B42" s="31"/>
      <c r="C42" s="32"/>
      <c r="D42" s="32"/>
      <c r="E42" s="32"/>
      <c r="F42" s="32"/>
      <c r="G42" s="32"/>
      <c r="H42" s="32"/>
      <c r="I42" s="32"/>
      <c r="J42" s="32"/>
      <c r="K42" s="4"/>
      <c r="L42" s="4"/>
      <c r="M42" s="4"/>
      <c r="N42" s="48"/>
      <c r="O42" s="4"/>
      <c r="P42" s="14"/>
    </row>
    <row r="43" spans="2:16" ht="15" x14ac:dyDescent="0.2">
      <c r="B43" s="31"/>
      <c r="C43" s="24" t="s">
        <v>33</v>
      </c>
      <c r="D43" s="40" t="str">
        <f>D13</f>
        <v>Gerente Gestor de Riesgos y Oficial de Cumplimiento</v>
      </c>
      <c r="E43" s="33"/>
      <c r="F43" s="33"/>
      <c r="G43" s="33"/>
      <c r="H43" s="11"/>
      <c r="I43" s="11"/>
      <c r="J43" s="11"/>
      <c r="K43" s="11"/>
      <c r="L43" s="11"/>
      <c r="M43" s="11"/>
      <c r="N43" s="50"/>
      <c r="O43" s="11"/>
      <c r="P43" s="14"/>
    </row>
    <row r="44" spans="2:16" ht="14.25" x14ac:dyDescent="0.2">
      <c r="B44" s="31"/>
      <c r="C44" s="11"/>
      <c r="D44" s="9"/>
      <c r="E44" s="11"/>
      <c r="F44" s="11"/>
      <c r="G44" s="11"/>
      <c r="H44" s="11"/>
      <c r="I44" s="11"/>
      <c r="J44" s="11"/>
      <c r="K44" s="11"/>
      <c r="L44" s="11"/>
      <c r="M44" s="11"/>
      <c r="N44" s="50"/>
      <c r="O44" s="11"/>
      <c r="P44" s="14"/>
    </row>
    <row r="45" spans="2:16" ht="15" x14ac:dyDescent="0.2">
      <c r="B45" s="31"/>
      <c r="C45" s="24" t="s">
        <v>34</v>
      </c>
      <c r="D45" s="40" t="str">
        <f>D12</f>
        <v>Presidenta Servicios Postales Nacionals S.A.</v>
      </c>
      <c r="E45" s="33"/>
      <c r="F45" s="33"/>
      <c r="G45" s="33"/>
      <c r="H45" s="11"/>
      <c r="I45" s="11"/>
      <c r="J45" s="11"/>
      <c r="K45" s="11"/>
      <c r="L45" s="11"/>
      <c r="M45" s="11"/>
      <c r="N45" s="50"/>
      <c r="O45" s="11"/>
      <c r="P45" s="14"/>
    </row>
    <row r="46" spans="2:16" ht="14.25" x14ac:dyDescent="0.2">
      <c r="B46" s="31"/>
      <c r="C46" s="11"/>
      <c r="D46" s="9"/>
      <c r="E46" s="11"/>
      <c r="F46" s="11"/>
      <c r="G46" s="11"/>
      <c r="H46" s="11"/>
      <c r="I46" s="11"/>
      <c r="J46" s="11"/>
      <c r="K46" s="11"/>
      <c r="L46" s="11"/>
      <c r="M46" s="11"/>
      <c r="N46" s="50"/>
      <c r="O46" s="11"/>
      <c r="P46" s="14"/>
    </row>
    <row r="47" spans="2:16" ht="14.25" x14ac:dyDescent="0.2">
      <c r="B47" s="31"/>
      <c r="C47" s="11"/>
      <c r="D47" s="11"/>
      <c r="E47" s="11"/>
      <c r="F47" s="11"/>
      <c r="G47" s="11"/>
      <c r="H47" s="11"/>
      <c r="I47" s="11"/>
      <c r="J47" s="11"/>
      <c r="K47" s="11"/>
      <c r="L47" s="11"/>
      <c r="M47" s="11"/>
      <c r="N47" s="50"/>
      <c r="O47" s="11"/>
      <c r="P47" s="14"/>
    </row>
    <row r="48" spans="2:16" ht="15.75" thickBot="1" x14ac:dyDescent="0.25">
      <c r="B48" s="34"/>
      <c r="C48" s="35"/>
      <c r="D48" s="35"/>
      <c r="E48" s="35"/>
      <c r="F48" s="35"/>
      <c r="G48" s="35"/>
      <c r="H48" s="35"/>
      <c r="I48" s="35"/>
      <c r="J48" s="35"/>
      <c r="K48" s="35"/>
      <c r="L48" s="35"/>
      <c r="M48" s="35"/>
      <c r="N48" s="55"/>
      <c r="O48" s="35"/>
      <c r="P48" s="36"/>
    </row>
    <row r="49" spans="3:3" ht="14.25" customHeight="1" x14ac:dyDescent="0.2"/>
    <row r="50" spans="3:3" ht="14.25" customHeight="1" x14ac:dyDescent="0.2">
      <c r="C50" s="37"/>
    </row>
  </sheetData>
  <mergeCells count="29">
    <mergeCell ref="C39:O39"/>
    <mergeCell ref="D26:O26"/>
    <mergeCell ref="C28:O28"/>
    <mergeCell ref="C30:O30"/>
    <mergeCell ref="C32:O32"/>
    <mergeCell ref="C33:C35"/>
    <mergeCell ref="D33:O33"/>
    <mergeCell ref="D34:F34"/>
    <mergeCell ref="G34:I34"/>
    <mergeCell ref="J34:L34"/>
    <mergeCell ref="M34:O34"/>
    <mergeCell ref="D21:O21"/>
    <mergeCell ref="D22:O22"/>
    <mergeCell ref="D23:O23"/>
    <mergeCell ref="D24:O24"/>
    <mergeCell ref="D25:I25"/>
    <mergeCell ref="K25:O25"/>
    <mergeCell ref="M2:P4"/>
    <mergeCell ref="M5:P7"/>
    <mergeCell ref="D20:O20"/>
    <mergeCell ref="D2:L7"/>
    <mergeCell ref="B8:O8"/>
    <mergeCell ref="B9:P9"/>
    <mergeCell ref="C10:O10"/>
    <mergeCell ref="D16:O16"/>
    <mergeCell ref="D18:O18"/>
    <mergeCell ref="D19:O19"/>
    <mergeCell ref="D17:O17"/>
    <mergeCell ref="D15:O15"/>
  </mergeCells>
  <pageMargins left="0.55000000000000004" right="0.4" top="0.47244094488188981" bottom="0.47244094488188981" header="0.31496062992125984" footer="0.31496062992125984"/>
  <pageSetup scale="5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7"/>
  <sheetViews>
    <sheetView tabSelected="1" zoomScale="60" zoomScaleNormal="60" zoomScaleSheetLayoutView="80" workbookViewId="0">
      <selection activeCell="I8" sqref="I8:I9"/>
    </sheetView>
  </sheetViews>
  <sheetFormatPr baseColWidth="10" defaultRowHeight="12.75" x14ac:dyDescent="0.2"/>
  <cols>
    <col min="2" max="2" width="27" customWidth="1"/>
    <col min="3" max="3" width="11.5703125" style="60" bestFit="1" customWidth="1"/>
    <col min="4" max="4" width="16.85546875" customWidth="1"/>
    <col min="5" max="5" width="39" customWidth="1"/>
    <col min="6" max="6" width="15.28515625" style="60" customWidth="1"/>
    <col min="7" max="7" width="41.140625" customWidth="1"/>
    <col min="8" max="8" width="31" customWidth="1"/>
    <col min="9" max="9" width="29.42578125" customWidth="1"/>
    <col min="10" max="10" width="3.85546875" customWidth="1"/>
    <col min="11" max="11" width="14" customWidth="1"/>
    <col min="13" max="14" width="13.140625" customWidth="1"/>
    <col min="15" max="15" width="14.140625" bestFit="1" customWidth="1"/>
    <col min="16" max="16" width="19.7109375" customWidth="1"/>
    <col min="17" max="17" width="16.140625" customWidth="1"/>
    <col min="18" max="18" width="104.140625" customWidth="1"/>
    <col min="19" max="19" width="111.140625" customWidth="1"/>
    <col min="20" max="20" width="83.5703125" customWidth="1"/>
  </cols>
  <sheetData>
    <row r="1" spans="2:20" ht="24" thickTop="1" x14ac:dyDescent="0.35">
      <c r="B1" s="173" t="s">
        <v>66</v>
      </c>
      <c r="C1" s="174"/>
      <c r="D1" s="174"/>
      <c r="E1" s="174"/>
      <c r="F1" s="174"/>
      <c r="G1" s="174"/>
      <c r="H1" s="174"/>
      <c r="I1" s="174"/>
      <c r="J1" s="174"/>
      <c r="K1" s="174"/>
      <c r="L1" s="174"/>
      <c r="M1" s="174"/>
      <c r="N1" s="174"/>
      <c r="O1" s="174"/>
      <c r="P1" s="174"/>
      <c r="Q1" s="174"/>
      <c r="R1" s="175"/>
    </row>
    <row r="2" spans="2:20" ht="23.25" x14ac:dyDescent="0.35">
      <c r="B2" s="181" t="s">
        <v>79</v>
      </c>
      <c r="C2" s="182"/>
      <c r="D2" s="182"/>
      <c r="E2" s="182"/>
      <c r="F2" s="182"/>
      <c r="G2" s="182"/>
      <c r="H2" s="182"/>
      <c r="I2" s="182"/>
      <c r="J2" s="182"/>
      <c r="K2" s="182"/>
      <c r="L2" s="182"/>
      <c r="M2" s="182"/>
      <c r="N2" s="182"/>
      <c r="O2" s="182"/>
      <c r="P2" s="182"/>
      <c r="Q2" s="182"/>
      <c r="R2" s="183"/>
    </row>
    <row r="3" spans="2:20" ht="17.25" customHeight="1" thickBot="1" x14ac:dyDescent="0.55000000000000004">
      <c r="B3" s="176"/>
      <c r="C3" s="177"/>
      <c r="D3" s="177"/>
      <c r="E3" s="177"/>
      <c r="F3" s="177"/>
      <c r="G3" s="177"/>
      <c r="H3" s="177"/>
      <c r="I3" s="177"/>
      <c r="J3" s="177"/>
      <c r="K3" s="177"/>
      <c r="L3" s="177"/>
      <c r="M3" s="177"/>
      <c r="N3" s="177"/>
      <c r="O3" s="177"/>
      <c r="P3" s="177"/>
      <c r="Q3" s="177"/>
      <c r="R3" s="178"/>
    </row>
    <row r="4" spans="2:20" ht="26.25" customHeight="1" thickBot="1" x14ac:dyDescent="0.25">
      <c r="B4" s="179" t="s">
        <v>56</v>
      </c>
      <c r="C4" s="184" t="s">
        <v>0</v>
      </c>
      <c r="D4" s="186" t="s">
        <v>55</v>
      </c>
      <c r="E4" s="187"/>
      <c r="F4" s="184" t="s">
        <v>0</v>
      </c>
      <c r="G4" s="179" t="s">
        <v>58</v>
      </c>
      <c r="H4" s="179" t="s">
        <v>71</v>
      </c>
      <c r="I4" s="179" t="s">
        <v>60</v>
      </c>
      <c r="J4" s="208" t="s">
        <v>73</v>
      </c>
      <c r="K4" s="209"/>
      <c r="L4" s="209"/>
      <c r="M4" s="209"/>
      <c r="N4" s="210"/>
      <c r="O4" s="192" t="s">
        <v>57</v>
      </c>
      <c r="P4" s="179" t="s">
        <v>132</v>
      </c>
      <c r="Q4" s="196" t="s">
        <v>133</v>
      </c>
      <c r="R4" s="194" t="s">
        <v>139</v>
      </c>
      <c r="S4" s="132" t="s">
        <v>140</v>
      </c>
      <c r="T4" s="258" t="s">
        <v>156</v>
      </c>
    </row>
    <row r="5" spans="2:20" s="59" customFormat="1" ht="33.75" customHeight="1" thickBot="1" x14ac:dyDescent="0.25">
      <c r="B5" s="190"/>
      <c r="C5" s="185"/>
      <c r="D5" s="188"/>
      <c r="E5" s="189"/>
      <c r="F5" s="191"/>
      <c r="G5" s="180"/>
      <c r="H5" s="180"/>
      <c r="I5" s="180"/>
      <c r="J5" s="62" t="s">
        <v>65</v>
      </c>
      <c r="K5" s="63" t="s">
        <v>67</v>
      </c>
      <c r="L5" s="261" t="s">
        <v>68</v>
      </c>
      <c r="M5" s="261" t="s">
        <v>69</v>
      </c>
      <c r="N5" s="64" t="s">
        <v>70</v>
      </c>
      <c r="O5" s="193"/>
      <c r="P5" s="190"/>
      <c r="Q5" s="197"/>
      <c r="R5" s="195"/>
      <c r="S5" s="133"/>
      <c r="T5" s="259"/>
    </row>
    <row r="6" spans="2:20" ht="30.75" customHeight="1" thickTop="1" thickBot="1" x14ac:dyDescent="0.25">
      <c r="B6" s="228" t="s">
        <v>59</v>
      </c>
      <c r="C6" s="140">
        <v>0.45</v>
      </c>
      <c r="D6" s="144" t="s">
        <v>62</v>
      </c>
      <c r="E6" s="143" t="s">
        <v>157</v>
      </c>
      <c r="F6" s="141">
        <v>3.7499999999999999E-2</v>
      </c>
      <c r="G6" s="239" t="s">
        <v>74</v>
      </c>
      <c r="H6" s="240" t="s">
        <v>75</v>
      </c>
      <c r="I6" s="242" t="s">
        <v>184</v>
      </c>
      <c r="J6" s="65" t="s">
        <v>63</v>
      </c>
      <c r="K6" s="66">
        <v>0.25</v>
      </c>
      <c r="L6" s="67">
        <v>0.25</v>
      </c>
      <c r="M6" s="67">
        <v>0.25</v>
      </c>
      <c r="N6" s="68">
        <v>0.25</v>
      </c>
      <c r="O6" s="69">
        <f t="shared" ref="O6" si="0">SUM(K6:N6)</f>
        <v>1</v>
      </c>
      <c r="P6" s="219">
        <f>+O7*F6</f>
        <v>2.8124999999999997E-2</v>
      </c>
      <c r="Q6" s="217">
        <f>+P6+P8+P10+P12+P14+P16+P18+P20+P22+P24+P26+P28</f>
        <v>0.35625000000000007</v>
      </c>
      <c r="R6" s="125" t="s">
        <v>125</v>
      </c>
      <c r="S6" s="125" t="s">
        <v>151</v>
      </c>
      <c r="T6" s="125" t="s">
        <v>188</v>
      </c>
    </row>
    <row r="7" spans="2:20" ht="50.25" customHeight="1" thickBot="1" x14ac:dyDescent="0.25">
      <c r="B7" s="229"/>
      <c r="C7" s="147"/>
      <c r="D7" s="145"/>
      <c r="E7" s="146"/>
      <c r="F7" s="150"/>
      <c r="G7" s="165"/>
      <c r="H7" s="241"/>
      <c r="I7" s="243"/>
      <c r="J7" s="70" t="s">
        <v>64</v>
      </c>
      <c r="K7" s="71">
        <v>0.25</v>
      </c>
      <c r="L7" s="72">
        <v>0.25</v>
      </c>
      <c r="M7" s="72">
        <v>0.25</v>
      </c>
      <c r="N7" s="73"/>
      <c r="O7" s="74">
        <f>+K7+L7+M7+N7</f>
        <v>0.75</v>
      </c>
      <c r="P7" s="170"/>
      <c r="Q7" s="218"/>
      <c r="R7" s="126"/>
      <c r="S7" s="126"/>
      <c r="T7" s="126"/>
    </row>
    <row r="8" spans="2:20" ht="32.25" customHeight="1" thickTop="1" thickBot="1" x14ac:dyDescent="0.25">
      <c r="B8" s="229"/>
      <c r="C8" s="147"/>
      <c r="D8" s="145"/>
      <c r="E8" s="146"/>
      <c r="F8" s="150">
        <v>3.7499999999999999E-2</v>
      </c>
      <c r="G8" s="164" t="s">
        <v>76</v>
      </c>
      <c r="H8" s="201" t="s">
        <v>77</v>
      </c>
      <c r="I8" s="161" t="s">
        <v>78</v>
      </c>
      <c r="J8" s="70" t="s">
        <v>63</v>
      </c>
      <c r="K8" s="66">
        <v>0.25</v>
      </c>
      <c r="L8" s="67">
        <v>0.25</v>
      </c>
      <c r="M8" s="67">
        <v>0.25</v>
      </c>
      <c r="N8" s="68">
        <v>0.25</v>
      </c>
      <c r="O8" s="69">
        <f t="shared" ref="O8" si="1">SUM(K8:N8)</f>
        <v>1</v>
      </c>
      <c r="P8" s="169">
        <f>+O9*F8</f>
        <v>2.8124999999999997E-2</v>
      </c>
      <c r="Q8" s="218"/>
      <c r="R8" s="126" t="s">
        <v>187</v>
      </c>
      <c r="S8" s="126" t="s">
        <v>141</v>
      </c>
      <c r="T8" s="126" t="s">
        <v>189</v>
      </c>
    </row>
    <row r="9" spans="2:20" ht="32.25" customHeight="1" thickBot="1" x14ac:dyDescent="0.25">
      <c r="B9" s="229"/>
      <c r="C9" s="147"/>
      <c r="D9" s="145"/>
      <c r="E9" s="146"/>
      <c r="F9" s="150"/>
      <c r="G9" s="165"/>
      <c r="H9" s="201"/>
      <c r="I9" s="162"/>
      <c r="J9" s="70" t="s">
        <v>64</v>
      </c>
      <c r="K9" s="71">
        <v>0.25</v>
      </c>
      <c r="L9" s="72">
        <v>0.25</v>
      </c>
      <c r="M9" s="86">
        <v>0.25</v>
      </c>
      <c r="N9" s="73"/>
      <c r="O9" s="74">
        <f>+K9+L9+M9+N9</f>
        <v>0.75</v>
      </c>
      <c r="P9" s="170"/>
      <c r="Q9" s="218"/>
      <c r="R9" s="126"/>
      <c r="S9" s="126"/>
      <c r="T9" s="126"/>
    </row>
    <row r="10" spans="2:20" ht="34.5" customHeight="1" thickTop="1" thickBot="1" x14ac:dyDescent="0.25">
      <c r="B10" s="229"/>
      <c r="C10" s="147"/>
      <c r="D10" s="145"/>
      <c r="E10" s="146" t="s">
        <v>159</v>
      </c>
      <c r="F10" s="150">
        <v>3.7499999999999999E-2</v>
      </c>
      <c r="G10" s="164" t="s">
        <v>80</v>
      </c>
      <c r="H10" s="201" t="s">
        <v>75</v>
      </c>
      <c r="I10" s="161" t="s">
        <v>81</v>
      </c>
      <c r="J10" s="70" t="s">
        <v>63</v>
      </c>
      <c r="K10" s="66">
        <v>1</v>
      </c>
      <c r="L10" s="67">
        <v>0</v>
      </c>
      <c r="M10" s="67">
        <v>0</v>
      </c>
      <c r="N10" s="68">
        <v>0</v>
      </c>
      <c r="O10" s="69">
        <f t="shared" ref="O10" si="2">SUM(K10:N10)</f>
        <v>1</v>
      </c>
      <c r="P10" s="169">
        <f>+O11*F10</f>
        <v>3.7499999999999999E-2</v>
      </c>
      <c r="Q10" s="218"/>
      <c r="R10" s="126" t="s">
        <v>124</v>
      </c>
      <c r="S10" s="126" t="s">
        <v>152</v>
      </c>
      <c r="T10" s="127"/>
    </row>
    <row r="11" spans="2:20" ht="28.5" customHeight="1" thickBot="1" x14ac:dyDescent="0.25">
      <c r="B11" s="229"/>
      <c r="C11" s="147"/>
      <c r="D11" s="145"/>
      <c r="E11" s="146"/>
      <c r="F11" s="150"/>
      <c r="G11" s="165"/>
      <c r="H11" s="201"/>
      <c r="I11" s="163"/>
      <c r="J11" s="70" t="s">
        <v>64</v>
      </c>
      <c r="K11" s="71">
        <v>1</v>
      </c>
      <c r="L11" s="72"/>
      <c r="M11" s="86"/>
      <c r="N11" s="73"/>
      <c r="O11" s="74">
        <f>+K11+L11+M11+N11</f>
        <v>1</v>
      </c>
      <c r="P11" s="170"/>
      <c r="Q11" s="218"/>
      <c r="R11" s="126"/>
      <c r="S11" s="126"/>
      <c r="T11" s="128"/>
    </row>
    <row r="12" spans="2:20" ht="30" customHeight="1" thickTop="1" thickBot="1" x14ac:dyDescent="0.25">
      <c r="B12" s="229"/>
      <c r="C12" s="147"/>
      <c r="D12" s="145"/>
      <c r="E12" s="146"/>
      <c r="F12" s="150">
        <v>3.7499999999999999E-2</v>
      </c>
      <c r="G12" s="164" t="s">
        <v>82</v>
      </c>
      <c r="H12" s="166" t="s">
        <v>75</v>
      </c>
      <c r="I12" s="161" t="s">
        <v>83</v>
      </c>
      <c r="J12" s="70" t="s">
        <v>63</v>
      </c>
      <c r="K12" s="66">
        <v>0.25</v>
      </c>
      <c r="L12" s="67">
        <v>0.25</v>
      </c>
      <c r="M12" s="67">
        <v>0.25</v>
      </c>
      <c r="N12" s="68">
        <v>0.25</v>
      </c>
      <c r="O12" s="69">
        <f t="shared" ref="O12" si="3">SUM(K12:N12)</f>
        <v>1</v>
      </c>
      <c r="P12" s="169">
        <f>+O13*F12</f>
        <v>1.8749999999999999E-2</v>
      </c>
      <c r="Q12" s="218"/>
      <c r="R12" s="126" t="s">
        <v>126</v>
      </c>
      <c r="S12" s="126" t="s">
        <v>154</v>
      </c>
      <c r="T12" s="254" t="s">
        <v>191</v>
      </c>
    </row>
    <row r="13" spans="2:20" ht="87" customHeight="1" thickBot="1" x14ac:dyDescent="0.25">
      <c r="B13" s="229"/>
      <c r="C13" s="147"/>
      <c r="D13" s="145"/>
      <c r="E13" s="146"/>
      <c r="F13" s="150"/>
      <c r="G13" s="165"/>
      <c r="H13" s="166"/>
      <c r="I13" s="163"/>
      <c r="J13" s="70" t="s">
        <v>64</v>
      </c>
      <c r="K13" s="71">
        <v>0</v>
      </c>
      <c r="L13" s="72">
        <v>0.5</v>
      </c>
      <c r="M13" s="86"/>
      <c r="N13" s="73"/>
      <c r="O13" s="74">
        <f>+K13+L13+M13+N13</f>
        <v>0.5</v>
      </c>
      <c r="P13" s="170"/>
      <c r="Q13" s="218"/>
      <c r="R13" s="126"/>
      <c r="S13" s="126"/>
      <c r="T13" s="255"/>
    </row>
    <row r="14" spans="2:20" ht="26.25" customHeight="1" thickTop="1" thickBot="1" x14ac:dyDescent="0.25">
      <c r="B14" s="229"/>
      <c r="C14" s="147"/>
      <c r="D14" s="145"/>
      <c r="E14" s="146" t="s">
        <v>158</v>
      </c>
      <c r="F14" s="150">
        <v>3.7499999999999999E-2</v>
      </c>
      <c r="G14" s="202" t="s">
        <v>87</v>
      </c>
      <c r="H14" s="166" t="s">
        <v>85</v>
      </c>
      <c r="I14" s="199" t="s">
        <v>89</v>
      </c>
      <c r="J14" s="70" t="s">
        <v>63</v>
      </c>
      <c r="K14" s="66">
        <v>1</v>
      </c>
      <c r="L14" s="67">
        <v>0</v>
      </c>
      <c r="M14" s="67">
        <v>0</v>
      </c>
      <c r="N14" s="68">
        <v>0</v>
      </c>
      <c r="O14" s="69">
        <f t="shared" ref="O14" si="4">SUM(K14:N14)</f>
        <v>1</v>
      </c>
      <c r="P14" s="169">
        <f>+O15*F14</f>
        <v>3.7499999999999999E-2</v>
      </c>
      <c r="Q14" s="218"/>
      <c r="R14" s="126" t="s">
        <v>128</v>
      </c>
      <c r="S14" s="126" t="s">
        <v>152</v>
      </c>
      <c r="T14" s="127"/>
    </row>
    <row r="15" spans="2:20" ht="25.5" customHeight="1" thickBot="1" x14ac:dyDescent="0.25">
      <c r="B15" s="229"/>
      <c r="C15" s="147"/>
      <c r="D15" s="145"/>
      <c r="E15" s="146"/>
      <c r="F15" s="150"/>
      <c r="G15" s="203"/>
      <c r="H15" s="166"/>
      <c r="I15" s="200"/>
      <c r="J15" s="75" t="s">
        <v>64</v>
      </c>
      <c r="K15" s="71">
        <v>1</v>
      </c>
      <c r="L15" s="72"/>
      <c r="M15" s="86"/>
      <c r="N15" s="73"/>
      <c r="O15" s="74">
        <f>+K15+L15+M15+N15</f>
        <v>1</v>
      </c>
      <c r="P15" s="170"/>
      <c r="Q15" s="218"/>
      <c r="R15" s="129"/>
      <c r="S15" s="129"/>
      <c r="T15" s="128"/>
    </row>
    <row r="16" spans="2:20" ht="24" customHeight="1" thickTop="1" thickBot="1" x14ac:dyDescent="0.25">
      <c r="B16" s="229"/>
      <c r="C16" s="147"/>
      <c r="D16" s="145"/>
      <c r="E16" s="146"/>
      <c r="F16" s="150">
        <v>3.7499999999999999E-2</v>
      </c>
      <c r="G16" s="244" t="s">
        <v>88</v>
      </c>
      <c r="H16" s="166" t="s">
        <v>116</v>
      </c>
      <c r="I16" s="199" t="s">
        <v>84</v>
      </c>
      <c r="J16" s="65" t="s">
        <v>63</v>
      </c>
      <c r="K16" s="66">
        <v>0.5</v>
      </c>
      <c r="L16" s="67">
        <v>0.5</v>
      </c>
      <c r="M16" s="67">
        <v>0</v>
      </c>
      <c r="N16" s="68">
        <v>0</v>
      </c>
      <c r="O16" s="69">
        <f t="shared" ref="O16" si="5">SUM(K16:N16)</f>
        <v>1</v>
      </c>
      <c r="P16" s="169">
        <f>+O17*F16</f>
        <v>3.7499999999999999E-2</v>
      </c>
      <c r="Q16" s="218"/>
      <c r="R16" s="126" t="s">
        <v>129</v>
      </c>
      <c r="S16" s="126" t="s">
        <v>190</v>
      </c>
      <c r="T16" s="256" t="s">
        <v>192</v>
      </c>
    </row>
    <row r="17" spans="2:20" ht="45.75" customHeight="1" thickBot="1" x14ac:dyDescent="0.25">
      <c r="B17" s="229"/>
      <c r="C17" s="147"/>
      <c r="D17" s="145"/>
      <c r="E17" s="146"/>
      <c r="F17" s="150"/>
      <c r="G17" s="245"/>
      <c r="H17" s="166"/>
      <c r="I17" s="200"/>
      <c r="J17" s="70" t="s">
        <v>64</v>
      </c>
      <c r="K17" s="71">
        <v>0.5</v>
      </c>
      <c r="L17" s="72">
        <v>0.5</v>
      </c>
      <c r="M17" s="86"/>
      <c r="N17" s="73"/>
      <c r="O17" s="74">
        <f>+K17+L17+M17+N17</f>
        <v>1</v>
      </c>
      <c r="P17" s="170"/>
      <c r="Q17" s="218"/>
      <c r="R17" s="129"/>
      <c r="S17" s="129"/>
      <c r="T17" s="257"/>
    </row>
    <row r="18" spans="2:20" ht="15.75" customHeight="1" thickTop="1" thickBot="1" x14ac:dyDescent="0.25">
      <c r="B18" s="229"/>
      <c r="C18" s="147"/>
      <c r="D18" s="145"/>
      <c r="E18" s="238" t="s">
        <v>160</v>
      </c>
      <c r="F18" s="150">
        <v>3.7499999999999999E-2</v>
      </c>
      <c r="G18" s="206" t="s">
        <v>86</v>
      </c>
      <c r="H18" s="166" t="s">
        <v>93</v>
      </c>
      <c r="I18" s="161" t="s">
        <v>92</v>
      </c>
      <c r="J18" s="70" t="s">
        <v>63</v>
      </c>
      <c r="K18" s="66">
        <v>0.25</v>
      </c>
      <c r="L18" s="67">
        <v>0.25</v>
      </c>
      <c r="M18" s="67">
        <v>0.25</v>
      </c>
      <c r="N18" s="68">
        <v>0.25</v>
      </c>
      <c r="O18" s="69">
        <f t="shared" ref="O18" si="6">SUM(K18:N18)</f>
        <v>1</v>
      </c>
      <c r="P18" s="169">
        <f>+O19*F18</f>
        <v>2.8124999999999997E-2</v>
      </c>
      <c r="Q18" s="218"/>
      <c r="R18" s="126" t="s">
        <v>127</v>
      </c>
      <c r="S18" s="126" t="s">
        <v>142</v>
      </c>
      <c r="T18" s="126" t="s">
        <v>185</v>
      </c>
    </row>
    <row r="19" spans="2:20" ht="64.5" customHeight="1" thickBot="1" x14ac:dyDescent="0.25">
      <c r="B19" s="229"/>
      <c r="C19" s="147"/>
      <c r="D19" s="145"/>
      <c r="E19" s="238"/>
      <c r="F19" s="150"/>
      <c r="G19" s="207"/>
      <c r="H19" s="166"/>
      <c r="I19" s="162"/>
      <c r="J19" s="70" t="s">
        <v>64</v>
      </c>
      <c r="K19" s="71">
        <v>0.25</v>
      </c>
      <c r="L19" s="72">
        <v>0.25</v>
      </c>
      <c r="M19" s="86">
        <v>0.25</v>
      </c>
      <c r="N19" s="73"/>
      <c r="O19" s="74">
        <f>+K19+L19+M19+N19</f>
        <v>0.75</v>
      </c>
      <c r="P19" s="170"/>
      <c r="Q19" s="218"/>
      <c r="R19" s="129"/>
      <c r="S19" s="129"/>
      <c r="T19" s="129"/>
    </row>
    <row r="20" spans="2:20" ht="15.75" customHeight="1" thickTop="1" thickBot="1" x14ac:dyDescent="0.25">
      <c r="B20" s="229"/>
      <c r="C20" s="147"/>
      <c r="D20" s="145"/>
      <c r="E20" s="153" t="s">
        <v>161</v>
      </c>
      <c r="F20" s="155">
        <v>3.7499999999999999E-2</v>
      </c>
      <c r="G20" s="167" t="s">
        <v>91</v>
      </c>
      <c r="H20" s="158" t="s">
        <v>94</v>
      </c>
      <c r="I20" s="161" t="s">
        <v>90</v>
      </c>
      <c r="J20" s="70" t="s">
        <v>63</v>
      </c>
      <c r="K20" s="66">
        <v>0.25</v>
      </c>
      <c r="L20" s="67">
        <v>0.25</v>
      </c>
      <c r="M20" s="67">
        <v>0.25</v>
      </c>
      <c r="N20" s="68">
        <v>0.25</v>
      </c>
      <c r="O20" s="69">
        <f>SUM(K20:N20)</f>
        <v>1</v>
      </c>
      <c r="P20" s="169">
        <f>+O21*F20</f>
        <v>2.8124999999999997E-2</v>
      </c>
      <c r="Q20" s="218"/>
      <c r="R20" s="121" t="s">
        <v>121</v>
      </c>
      <c r="S20" s="134" t="s">
        <v>143</v>
      </c>
      <c r="T20" s="134" t="s">
        <v>172</v>
      </c>
    </row>
    <row r="21" spans="2:20" ht="144" customHeight="1" thickBot="1" x14ac:dyDescent="0.25">
      <c r="B21" s="229"/>
      <c r="C21" s="147"/>
      <c r="D21" s="145"/>
      <c r="E21" s="153"/>
      <c r="F21" s="155"/>
      <c r="G21" s="168"/>
      <c r="H21" s="159"/>
      <c r="I21" s="163"/>
      <c r="J21" s="70" t="s">
        <v>64</v>
      </c>
      <c r="K21" s="71">
        <v>0.25</v>
      </c>
      <c r="L21" s="72">
        <v>0.25</v>
      </c>
      <c r="M21" s="86">
        <v>0.25</v>
      </c>
      <c r="N21" s="73"/>
      <c r="O21" s="74">
        <f>+K21+L21+M21+N21</f>
        <v>0.75</v>
      </c>
      <c r="P21" s="170"/>
      <c r="Q21" s="218"/>
      <c r="R21" s="122"/>
      <c r="S21" s="135"/>
      <c r="T21" s="135"/>
    </row>
    <row r="22" spans="2:20" ht="27.75" customHeight="1" thickTop="1" thickBot="1" x14ac:dyDescent="0.25">
      <c r="B22" s="229"/>
      <c r="C22" s="147"/>
      <c r="D22" s="145"/>
      <c r="E22" s="153" t="s">
        <v>162</v>
      </c>
      <c r="F22" s="155">
        <v>3.7499999999999999E-2</v>
      </c>
      <c r="G22" s="198" t="s">
        <v>98</v>
      </c>
      <c r="H22" s="158" t="s">
        <v>95</v>
      </c>
      <c r="I22" s="161" t="s">
        <v>99</v>
      </c>
      <c r="J22" s="70" t="s">
        <v>63</v>
      </c>
      <c r="K22" s="66">
        <v>0.25</v>
      </c>
      <c r="L22" s="67">
        <v>0.25</v>
      </c>
      <c r="M22" s="67">
        <v>0.25</v>
      </c>
      <c r="N22" s="68">
        <v>0.25</v>
      </c>
      <c r="O22" s="69">
        <f>SUM(K22:N22)</f>
        <v>1</v>
      </c>
      <c r="P22" s="169">
        <f>+O23*F22</f>
        <v>2.8124999999999997E-2</v>
      </c>
      <c r="Q22" s="218"/>
      <c r="R22" s="121" t="s">
        <v>118</v>
      </c>
      <c r="S22" s="121" t="s">
        <v>144</v>
      </c>
      <c r="T22" s="121" t="s">
        <v>173</v>
      </c>
    </row>
    <row r="23" spans="2:20" ht="81" customHeight="1" thickBot="1" x14ac:dyDescent="0.25">
      <c r="B23" s="229"/>
      <c r="C23" s="147"/>
      <c r="D23" s="145"/>
      <c r="E23" s="153"/>
      <c r="F23" s="155"/>
      <c r="G23" s="168"/>
      <c r="H23" s="159"/>
      <c r="I23" s="162"/>
      <c r="J23" s="76" t="s">
        <v>64</v>
      </c>
      <c r="K23" s="71">
        <v>0.25</v>
      </c>
      <c r="L23" s="72">
        <v>0.25</v>
      </c>
      <c r="M23" s="86">
        <v>0.25</v>
      </c>
      <c r="N23" s="73"/>
      <c r="O23" s="74">
        <f>+K23+L23+M23+N23</f>
        <v>0.75</v>
      </c>
      <c r="P23" s="170"/>
      <c r="Q23" s="218"/>
      <c r="R23" s="122"/>
      <c r="S23" s="122"/>
      <c r="T23" s="122"/>
    </row>
    <row r="24" spans="2:20" ht="54" customHeight="1" thickTop="1" x14ac:dyDescent="0.2">
      <c r="B24" s="229"/>
      <c r="C24" s="147"/>
      <c r="D24" s="145"/>
      <c r="E24" s="151" t="s">
        <v>163</v>
      </c>
      <c r="F24" s="138">
        <v>3.7499999999999999E-2</v>
      </c>
      <c r="G24" s="157" t="s">
        <v>113</v>
      </c>
      <c r="H24" s="158" t="s">
        <v>104</v>
      </c>
      <c r="I24" s="160" t="s">
        <v>117</v>
      </c>
      <c r="J24" s="76" t="s">
        <v>106</v>
      </c>
      <c r="K24" s="66">
        <v>0.25</v>
      </c>
      <c r="L24" s="67">
        <v>0.25</v>
      </c>
      <c r="M24" s="67">
        <v>0.25</v>
      </c>
      <c r="N24" s="68">
        <v>0.25</v>
      </c>
      <c r="O24" s="69">
        <f>SUM(K24:N24)</f>
        <v>1</v>
      </c>
      <c r="P24" s="169">
        <f>+O25*F24</f>
        <v>2.8124999999999997E-2</v>
      </c>
      <c r="Q24" s="218"/>
      <c r="R24" s="121" t="s">
        <v>119</v>
      </c>
      <c r="S24" s="121" t="s">
        <v>145</v>
      </c>
      <c r="T24" s="121" t="s">
        <v>174</v>
      </c>
    </row>
    <row r="25" spans="2:20" ht="81" customHeight="1" thickBot="1" x14ac:dyDescent="0.25">
      <c r="B25" s="229"/>
      <c r="C25" s="147"/>
      <c r="D25" s="145"/>
      <c r="E25" s="152"/>
      <c r="F25" s="139"/>
      <c r="G25" s="157"/>
      <c r="H25" s="159"/>
      <c r="I25" s="160"/>
      <c r="J25" s="76" t="s">
        <v>64</v>
      </c>
      <c r="K25" s="71">
        <v>0.25</v>
      </c>
      <c r="L25" s="72">
        <v>0.25</v>
      </c>
      <c r="M25" s="86">
        <v>0.25</v>
      </c>
      <c r="N25" s="73"/>
      <c r="O25" s="74">
        <f>+K25+L25+M25+N25</f>
        <v>0.75</v>
      </c>
      <c r="P25" s="170"/>
      <c r="Q25" s="218"/>
      <c r="R25" s="122"/>
      <c r="S25" s="122"/>
      <c r="T25" s="122"/>
    </row>
    <row r="26" spans="2:20" ht="42.75" customHeight="1" thickTop="1" x14ac:dyDescent="0.2">
      <c r="B26" s="229"/>
      <c r="C26" s="147"/>
      <c r="D26" s="145"/>
      <c r="E26" s="151" t="s">
        <v>164</v>
      </c>
      <c r="F26" s="138">
        <v>3.7499999999999999E-2</v>
      </c>
      <c r="G26" s="204" t="s">
        <v>107</v>
      </c>
      <c r="H26" s="158" t="s">
        <v>108</v>
      </c>
      <c r="I26" s="161" t="s">
        <v>109</v>
      </c>
      <c r="J26" s="76" t="s">
        <v>63</v>
      </c>
      <c r="K26" s="66">
        <v>0.25</v>
      </c>
      <c r="L26" s="67">
        <v>0.25</v>
      </c>
      <c r="M26" s="67">
        <v>0.25</v>
      </c>
      <c r="N26" s="68">
        <v>0.25</v>
      </c>
      <c r="O26" s="69">
        <f>SUM(K26:N26)</f>
        <v>1</v>
      </c>
      <c r="P26" s="169">
        <f>+O27*F26</f>
        <v>2.8124999999999997E-2</v>
      </c>
      <c r="Q26" s="218"/>
      <c r="R26" s="121" t="s">
        <v>120</v>
      </c>
      <c r="S26" s="121" t="s">
        <v>146</v>
      </c>
      <c r="T26" s="121" t="s">
        <v>175</v>
      </c>
    </row>
    <row r="27" spans="2:20" ht="45" customHeight="1" thickBot="1" x14ac:dyDescent="0.25">
      <c r="B27" s="229"/>
      <c r="C27" s="147"/>
      <c r="D27" s="145"/>
      <c r="E27" s="152"/>
      <c r="F27" s="139"/>
      <c r="G27" s="205"/>
      <c r="H27" s="159"/>
      <c r="I27" s="162"/>
      <c r="J27" s="76" t="s">
        <v>64</v>
      </c>
      <c r="K27" s="71">
        <v>0.25</v>
      </c>
      <c r="L27" s="72">
        <v>0.25</v>
      </c>
      <c r="M27" s="86">
        <v>0.25</v>
      </c>
      <c r="N27" s="73"/>
      <c r="O27" s="74">
        <f>+K27+L27+M27+N27</f>
        <v>0.75</v>
      </c>
      <c r="P27" s="170"/>
      <c r="Q27" s="218"/>
      <c r="R27" s="122"/>
      <c r="S27" s="122"/>
      <c r="T27" s="122"/>
    </row>
    <row r="28" spans="2:20" ht="26.25" customHeight="1" thickTop="1" x14ac:dyDescent="0.2">
      <c r="B28" s="229"/>
      <c r="C28" s="147"/>
      <c r="D28" s="145"/>
      <c r="E28" s="142" t="s">
        <v>165</v>
      </c>
      <c r="F28" s="140">
        <v>3.7499999999999999E-2</v>
      </c>
      <c r="G28" s="206" t="s">
        <v>110</v>
      </c>
      <c r="H28" s="158" t="s">
        <v>111</v>
      </c>
      <c r="I28" s="161" t="s">
        <v>112</v>
      </c>
      <c r="J28" s="76" t="s">
        <v>63</v>
      </c>
      <c r="K28" s="66">
        <v>0.25</v>
      </c>
      <c r="L28" s="67">
        <v>0.25</v>
      </c>
      <c r="M28" s="67">
        <v>0.25</v>
      </c>
      <c r="N28" s="68">
        <v>0.25</v>
      </c>
      <c r="O28" s="69">
        <f t="shared" ref="O28" si="7">SUM(K28:N28)</f>
        <v>1</v>
      </c>
      <c r="P28" s="169">
        <f>+O29*F28</f>
        <v>2.8124999999999997E-2</v>
      </c>
      <c r="Q28" s="218"/>
      <c r="R28" s="121" t="s">
        <v>130</v>
      </c>
      <c r="S28" s="121" t="s">
        <v>182</v>
      </c>
      <c r="T28" s="121" t="s">
        <v>183</v>
      </c>
    </row>
    <row r="29" spans="2:20" ht="99" customHeight="1" thickBot="1" x14ac:dyDescent="0.25">
      <c r="B29" s="229"/>
      <c r="C29" s="141"/>
      <c r="D29" s="143"/>
      <c r="E29" s="143"/>
      <c r="F29" s="141"/>
      <c r="G29" s="207"/>
      <c r="H29" s="159"/>
      <c r="I29" s="162"/>
      <c r="J29" s="76" t="s">
        <v>64</v>
      </c>
      <c r="K29" s="71">
        <v>0.25</v>
      </c>
      <c r="L29" s="72">
        <v>0.25</v>
      </c>
      <c r="M29" s="72">
        <v>0.25</v>
      </c>
      <c r="N29" s="73"/>
      <c r="O29" s="74">
        <f>+K29+L29+M29+N29</f>
        <v>0.75</v>
      </c>
      <c r="P29" s="170"/>
      <c r="Q29" s="216"/>
      <c r="R29" s="122"/>
      <c r="S29" s="122"/>
      <c r="T29" s="122"/>
    </row>
    <row r="30" spans="2:20" ht="36" customHeight="1" thickTop="1" thickBot="1" x14ac:dyDescent="0.25">
      <c r="B30" s="229"/>
      <c r="C30" s="220">
        <v>0.45</v>
      </c>
      <c r="D30" s="221" t="s">
        <v>97</v>
      </c>
      <c r="E30" s="153" t="s">
        <v>166</v>
      </c>
      <c r="F30" s="250">
        <v>0.1</v>
      </c>
      <c r="G30" s="164" t="s">
        <v>96</v>
      </c>
      <c r="H30" s="251" t="s">
        <v>72</v>
      </c>
      <c r="I30" s="161" t="s">
        <v>186</v>
      </c>
      <c r="J30" s="70" t="s">
        <v>63</v>
      </c>
      <c r="K30" s="66">
        <v>0.25</v>
      </c>
      <c r="L30" s="67">
        <v>0.25</v>
      </c>
      <c r="M30" s="67">
        <v>0.25</v>
      </c>
      <c r="N30" s="68">
        <v>0.25</v>
      </c>
      <c r="O30" s="69">
        <f t="shared" ref="O30" si="8">SUM(K30:N30)</f>
        <v>1</v>
      </c>
      <c r="P30" s="169">
        <f>+O31*F30</f>
        <v>0.1</v>
      </c>
      <c r="Q30" s="211">
        <f>+P30+P32+P34+P36</f>
        <v>0.35</v>
      </c>
      <c r="R30" s="123" t="s">
        <v>131</v>
      </c>
      <c r="S30" s="123" t="s">
        <v>147</v>
      </c>
      <c r="T30" s="123" t="s">
        <v>176</v>
      </c>
    </row>
    <row r="31" spans="2:20" ht="154.5" customHeight="1" thickBot="1" x14ac:dyDescent="0.25">
      <c r="B31" s="229"/>
      <c r="C31" s="136"/>
      <c r="D31" s="212"/>
      <c r="E31" s="153"/>
      <c r="F31" s="250"/>
      <c r="G31" s="239"/>
      <c r="H31" s="252"/>
      <c r="I31" s="163"/>
      <c r="J31" s="70" t="s">
        <v>64</v>
      </c>
      <c r="K31" s="71">
        <v>0.25</v>
      </c>
      <c r="L31" s="72">
        <v>0.25</v>
      </c>
      <c r="M31" s="86">
        <v>0.5</v>
      </c>
      <c r="N31" s="73"/>
      <c r="O31" s="74">
        <f>+K31+L31+M31+N31</f>
        <v>1</v>
      </c>
      <c r="P31" s="170"/>
      <c r="Q31" s="212"/>
      <c r="R31" s="124"/>
      <c r="S31" s="124"/>
      <c r="T31" s="124"/>
    </row>
    <row r="32" spans="2:20" ht="39.75" customHeight="1" thickTop="1" thickBot="1" x14ac:dyDescent="0.25">
      <c r="B32" s="229"/>
      <c r="C32" s="136"/>
      <c r="D32" s="212"/>
      <c r="E32" s="148" t="s">
        <v>167</v>
      </c>
      <c r="F32" s="149">
        <v>0.1</v>
      </c>
      <c r="G32" s="171" t="s">
        <v>103</v>
      </c>
      <c r="H32" s="172" t="s">
        <v>104</v>
      </c>
      <c r="I32" s="160" t="s">
        <v>105</v>
      </c>
      <c r="J32" s="70" t="s">
        <v>63</v>
      </c>
      <c r="K32" s="66">
        <v>0.25</v>
      </c>
      <c r="L32" s="67">
        <v>0.25</v>
      </c>
      <c r="M32" s="67">
        <v>0.25</v>
      </c>
      <c r="N32" s="68">
        <v>0.25</v>
      </c>
      <c r="O32" s="69">
        <f t="shared" ref="O32" si="9">SUM(K32:N32)</f>
        <v>1</v>
      </c>
      <c r="P32" s="169">
        <f>+O33*F32</f>
        <v>7.5000000000000011E-2</v>
      </c>
      <c r="Q32" s="212"/>
      <c r="R32" s="123" t="s">
        <v>123</v>
      </c>
      <c r="S32" s="123" t="s">
        <v>148</v>
      </c>
      <c r="T32" s="123" t="s">
        <v>177</v>
      </c>
    </row>
    <row r="33" spans="2:20" ht="42" customHeight="1" thickBot="1" x14ac:dyDescent="0.25">
      <c r="B33" s="229"/>
      <c r="C33" s="136"/>
      <c r="D33" s="212"/>
      <c r="E33" s="148"/>
      <c r="F33" s="149"/>
      <c r="G33" s="171"/>
      <c r="H33" s="172"/>
      <c r="I33" s="160"/>
      <c r="J33" s="70" t="s">
        <v>64</v>
      </c>
      <c r="K33" s="71">
        <v>0.25</v>
      </c>
      <c r="L33" s="72">
        <v>0.25</v>
      </c>
      <c r="M33" s="86">
        <v>0.25</v>
      </c>
      <c r="N33" s="73"/>
      <c r="O33" s="74">
        <f>+K33+L33+M33+N33</f>
        <v>0.75</v>
      </c>
      <c r="P33" s="170"/>
      <c r="Q33" s="212"/>
      <c r="R33" s="124"/>
      <c r="S33" s="124"/>
      <c r="T33" s="124"/>
    </row>
    <row r="34" spans="2:20" ht="42" customHeight="1" thickTop="1" thickBot="1" x14ac:dyDescent="0.25">
      <c r="B34" s="229"/>
      <c r="C34" s="136"/>
      <c r="D34" s="212"/>
      <c r="E34" s="151" t="s">
        <v>168</v>
      </c>
      <c r="F34" s="156">
        <v>0.1</v>
      </c>
      <c r="G34" s="157" t="s">
        <v>103</v>
      </c>
      <c r="H34" s="158" t="s">
        <v>104</v>
      </c>
      <c r="I34" s="160" t="s">
        <v>105</v>
      </c>
      <c r="J34" s="70" t="s">
        <v>63</v>
      </c>
      <c r="K34" s="66">
        <v>0.25</v>
      </c>
      <c r="L34" s="67">
        <v>0.25</v>
      </c>
      <c r="M34" s="67">
        <v>0.25</v>
      </c>
      <c r="N34" s="68">
        <v>0.25</v>
      </c>
      <c r="O34" s="69">
        <f>SUM(K34:N34)</f>
        <v>1</v>
      </c>
      <c r="P34" s="169">
        <f>+O35*F34</f>
        <v>7.5000000000000011E-2</v>
      </c>
      <c r="Q34" s="212"/>
      <c r="R34" s="121" t="s">
        <v>122</v>
      </c>
      <c r="S34" s="121" t="s">
        <v>149</v>
      </c>
      <c r="T34" s="121" t="s">
        <v>178</v>
      </c>
    </row>
    <row r="35" spans="2:20" ht="120" customHeight="1" thickBot="1" x14ac:dyDescent="0.25">
      <c r="B35" s="229"/>
      <c r="C35" s="136"/>
      <c r="D35" s="212"/>
      <c r="E35" s="152"/>
      <c r="F35" s="156"/>
      <c r="G35" s="157"/>
      <c r="H35" s="159"/>
      <c r="I35" s="160"/>
      <c r="J35" s="70" t="s">
        <v>64</v>
      </c>
      <c r="K35" s="71">
        <v>0.25</v>
      </c>
      <c r="L35" s="72">
        <v>0.25</v>
      </c>
      <c r="M35" s="86">
        <v>0.25</v>
      </c>
      <c r="N35" s="73"/>
      <c r="O35" s="74">
        <f>+K35+L35+M35+N35</f>
        <v>0.75</v>
      </c>
      <c r="P35" s="170"/>
      <c r="Q35" s="212"/>
      <c r="R35" s="122"/>
      <c r="S35" s="122"/>
      <c r="T35" s="122"/>
    </row>
    <row r="36" spans="2:20" ht="51" customHeight="1" thickTop="1" thickBot="1" x14ac:dyDescent="0.25">
      <c r="B36" s="229"/>
      <c r="C36" s="136"/>
      <c r="D36" s="212"/>
      <c r="E36" s="154" t="s">
        <v>169</v>
      </c>
      <c r="F36" s="149">
        <v>0.1</v>
      </c>
      <c r="G36" s="171" t="s">
        <v>100</v>
      </c>
      <c r="H36" s="166" t="s">
        <v>101</v>
      </c>
      <c r="I36" s="253" t="s">
        <v>102</v>
      </c>
      <c r="J36" s="70" t="s">
        <v>63</v>
      </c>
      <c r="K36" s="66">
        <v>0</v>
      </c>
      <c r="L36" s="67">
        <v>0</v>
      </c>
      <c r="M36" s="67">
        <v>1</v>
      </c>
      <c r="N36" s="68">
        <v>0</v>
      </c>
      <c r="O36" s="69">
        <f t="shared" ref="O36" si="10">SUM(K36:N36)</f>
        <v>1</v>
      </c>
      <c r="P36" s="169">
        <f>+O37*F36</f>
        <v>0.1</v>
      </c>
      <c r="Q36" s="212"/>
      <c r="R36" s="248"/>
      <c r="S36" s="123" t="s">
        <v>153</v>
      </c>
      <c r="T36" s="130" t="s">
        <v>179</v>
      </c>
    </row>
    <row r="37" spans="2:20" ht="40.5" customHeight="1" thickBot="1" x14ac:dyDescent="0.25">
      <c r="B37" s="229"/>
      <c r="C37" s="136"/>
      <c r="D37" s="212"/>
      <c r="E37" s="154"/>
      <c r="F37" s="149"/>
      <c r="G37" s="171"/>
      <c r="H37" s="166"/>
      <c r="I37" s="253"/>
      <c r="J37" s="70" t="s">
        <v>64</v>
      </c>
      <c r="K37" s="71"/>
      <c r="L37" s="72"/>
      <c r="M37" s="86">
        <v>1</v>
      </c>
      <c r="N37" s="73"/>
      <c r="O37" s="74">
        <f>+K37+L37+M37+N37</f>
        <v>1</v>
      </c>
      <c r="P37" s="170"/>
      <c r="Q37" s="213"/>
      <c r="R37" s="249"/>
      <c r="S37" s="124"/>
      <c r="T37" s="131"/>
    </row>
    <row r="38" spans="2:20" ht="120.75" customHeight="1" thickTop="1" thickBot="1" x14ac:dyDescent="0.25">
      <c r="B38" s="229"/>
      <c r="C38" s="136"/>
      <c r="D38" s="212"/>
      <c r="E38" s="248" t="s">
        <v>170</v>
      </c>
      <c r="F38" s="149">
        <v>0.05</v>
      </c>
      <c r="G38" s="171" t="s">
        <v>135</v>
      </c>
      <c r="H38" s="166" t="s">
        <v>136</v>
      </c>
      <c r="I38" s="161" t="s">
        <v>137</v>
      </c>
      <c r="J38" s="70" t="s">
        <v>63</v>
      </c>
      <c r="K38" s="66">
        <v>0</v>
      </c>
      <c r="L38" s="67">
        <v>0.5</v>
      </c>
      <c r="M38" s="67">
        <v>0.25</v>
      </c>
      <c r="N38" s="68">
        <v>0.25</v>
      </c>
      <c r="O38" s="69">
        <f t="shared" ref="O38" si="11">SUM(K38:N38)</f>
        <v>1</v>
      </c>
      <c r="P38" s="169">
        <f>+O39*F38</f>
        <v>3.3000000000000002E-2</v>
      </c>
      <c r="Q38" s="84"/>
      <c r="R38" s="85"/>
      <c r="S38" s="123" t="s">
        <v>150</v>
      </c>
      <c r="T38" s="246" t="s">
        <v>180</v>
      </c>
    </row>
    <row r="39" spans="2:20" ht="108.75" customHeight="1" thickBot="1" x14ac:dyDescent="0.25">
      <c r="B39" s="229"/>
      <c r="C39" s="137"/>
      <c r="D39" s="213"/>
      <c r="E39" s="249"/>
      <c r="F39" s="149"/>
      <c r="G39" s="171"/>
      <c r="H39" s="166"/>
      <c r="I39" s="162"/>
      <c r="J39" s="70" t="s">
        <v>64</v>
      </c>
      <c r="K39" s="71"/>
      <c r="L39" s="72">
        <v>0.33</v>
      </c>
      <c r="M39" s="86">
        <v>0.33</v>
      </c>
      <c r="N39" s="73"/>
      <c r="O39" s="74">
        <f>+K39+L39+M39+N39</f>
        <v>0.66</v>
      </c>
      <c r="P39" s="170"/>
      <c r="Q39" s="84"/>
      <c r="R39" s="85"/>
      <c r="S39" s="124"/>
      <c r="T39" s="247"/>
    </row>
    <row r="40" spans="2:20" ht="28.5" customHeight="1" thickTop="1" thickBot="1" x14ac:dyDescent="0.25">
      <c r="B40" s="229"/>
      <c r="C40" s="136">
        <v>0.1</v>
      </c>
      <c r="D40" s="212" t="s">
        <v>61</v>
      </c>
      <c r="E40" s="231" t="s">
        <v>171</v>
      </c>
      <c r="F40" s="233">
        <v>0.1</v>
      </c>
      <c r="G40" s="171" t="s">
        <v>114</v>
      </c>
      <c r="H40" s="235" t="s">
        <v>101</v>
      </c>
      <c r="I40" s="161" t="s">
        <v>115</v>
      </c>
      <c r="J40" s="70" t="s">
        <v>63</v>
      </c>
      <c r="K40" s="66">
        <v>0</v>
      </c>
      <c r="L40" s="67">
        <v>0</v>
      </c>
      <c r="M40" s="67">
        <v>1</v>
      </c>
      <c r="N40" s="68">
        <v>0</v>
      </c>
      <c r="O40" s="69">
        <f t="shared" ref="O40" si="12">SUM(K40:N40)</f>
        <v>1</v>
      </c>
      <c r="P40" s="215">
        <f>+O41*F40</f>
        <v>0.1</v>
      </c>
      <c r="Q40" s="214">
        <f>+P40</f>
        <v>0.1</v>
      </c>
      <c r="R40" s="248"/>
      <c r="S40" s="248" t="s">
        <v>155</v>
      </c>
      <c r="T40" s="246" t="s">
        <v>181</v>
      </c>
    </row>
    <row r="41" spans="2:20" ht="39" customHeight="1" thickBot="1" x14ac:dyDescent="0.25">
      <c r="B41" s="230"/>
      <c r="C41" s="137"/>
      <c r="D41" s="213"/>
      <c r="E41" s="232"/>
      <c r="F41" s="233"/>
      <c r="G41" s="234"/>
      <c r="H41" s="236"/>
      <c r="I41" s="237"/>
      <c r="J41" s="77" t="s">
        <v>64</v>
      </c>
      <c r="K41" s="78"/>
      <c r="L41" s="79"/>
      <c r="M41" s="87">
        <v>1</v>
      </c>
      <c r="N41" s="80"/>
      <c r="O41" s="81">
        <f>+K41+L41+M41+N41</f>
        <v>1</v>
      </c>
      <c r="P41" s="216"/>
      <c r="Q41" s="213"/>
      <c r="R41" s="249"/>
      <c r="S41" s="249"/>
      <c r="T41" s="247"/>
    </row>
    <row r="42" spans="2:20" ht="16.5" thickTop="1" x14ac:dyDescent="0.2">
      <c r="B42" s="222" t="s">
        <v>134</v>
      </c>
      <c r="C42" s="223"/>
      <c r="D42" s="223"/>
      <c r="E42" s="223"/>
      <c r="F42" s="223"/>
      <c r="G42" s="223"/>
      <c r="H42" s="223"/>
      <c r="I42" s="224"/>
      <c r="J42" s="70" t="s">
        <v>63</v>
      </c>
      <c r="K42" s="66">
        <f>+K6*$F$6+K8*$F$8+K10*$F$10+K12*$F$12+K14*$F$14+K16*$F$16+K18*$F$18+K20*$F$20+K22*$F$22+K24*$F$24+K26*$F$26+K28*$F$28+K30*$F$30+K32*$F$32+K34*$F$34+K36*$F$36+K38*$F$38+K40*$F$40</f>
        <v>0.25312499999999999</v>
      </c>
      <c r="L42" s="66">
        <f>+L6*$F$6+L8*$F$8+L10*$F$10+L12*$F$12+L14*$F$14+L16*$F$16+L18*$F$18+L20*$F$20+L22*$F$22+L24*$F$24+L26*$F$26+L28*$F$28+L30*$F$30+L32*$F$32+L34*$F$34+L36*$F$36+L38*$F$38+L40*$F$40</f>
        <v>0.20312499999999997</v>
      </c>
      <c r="M42" s="66">
        <f t="shared" ref="M42:N42" si="13">+M6*$F$6+M8*$F$8+M10*$F$10+M12*$F$12+M14*$F$14+M16*$F$16+M18*$F$18+M20*$F$20+M22*$F$22+M24*$F$24+M26*$F$26+M28*$F$28+M30*$F$30+M32*$F$32+M34*$F$34+M36*$F$36+M38*$F$38+M40*$F$40</f>
        <v>0.37187500000000007</v>
      </c>
      <c r="N42" s="66">
        <f t="shared" si="13"/>
        <v>0.171875</v>
      </c>
      <c r="O42" s="69">
        <f t="shared" ref="O42" si="14">SUM(K42:N42)</f>
        <v>1</v>
      </c>
    </row>
    <row r="43" spans="2:20" ht="16.5" thickBot="1" x14ac:dyDescent="0.25">
      <c r="B43" s="225"/>
      <c r="C43" s="226"/>
      <c r="D43" s="226"/>
      <c r="E43" s="226"/>
      <c r="F43" s="226"/>
      <c r="G43" s="226"/>
      <c r="H43" s="226"/>
      <c r="I43" s="227"/>
      <c r="J43" s="77" t="s">
        <v>64</v>
      </c>
      <c r="K43" s="82">
        <f>+K7*$F$6+K9*$F$8+K11*$F$10+K13*$F$12+K15*$F$14+K17*$F$16+K19*$F$18+K21*$F$20+K23*$F$22+K25*$F$24+K27*$F$26+K29*$F$28+K31*$F$30+K33*$F$32+K35*$F$34+K37*$F$36+K39*$F$38+K41*$F$40</f>
        <v>0.24374999999999997</v>
      </c>
      <c r="L43" s="82">
        <f t="shared" ref="L43:N43" si="15">+L7*$F$6+L9*$F$8+L11*$F$10+L13*$F$12+L15*$F$14+L17*$F$16+L19*$F$18+L21*$F$20+L23*$F$22+L25*$F$24+L27*$F$26+L29*$F$28+L31*$F$30+L33*$F$32+L35*$F$34+L37*$F$36+L39*$F$38+L41*$F$40</f>
        <v>0.20399999999999996</v>
      </c>
      <c r="M43" s="82">
        <f t="shared" si="15"/>
        <v>0.39150000000000007</v>
      </c>
      <c r="N43" s="82">
        <f t="shared" si="15"/>
        <v>0</v>
      </c>
      <c r="O43" s="83">
        <f>+K43+L43+M43+N43</f>
        <v>0.83925000000000005</v>
      </c>
    </row>
    <row r="44" spans="2:20" ht="13.5" thickTop="1" x14ac:dyDescent="0.2"/>
    <row r="45" spans="2:20" ht="35.25" customHeight="1" x14ac:dyDescent="0.2">
      <c r="B45" s="260" t="s">
        <v>138</v>
      </c>
      <c r="C45" s="260"/>
      <c r="D45" s="260"/>
      <c r="E45" s="260"/>
      <c r="F45" s="260"/>
      <c r="G45" s="260"/>
      <c r="H45" s="260"/>
      <c r="I45" s="260"/>
      <c r="J45" s="260"/>
      <c r="K45" s="260"/>
      <c r="L45" s="260"/>
      <c r="M45" s="260"/>
      <c r="N45" s="260"/>
      <c r="O45" s="260"/>
      <c r="P45" s="260"/>
      <c r="Q45" s="260"/>
      <c r="R45" s="260"/>
    </row>
    <row r="46" spans="2:20" ht="13.5" thickBot="1" x14ac:dyDescent="0.25"/>
    <row r="47" spans="2:20" ht="13.5" thickBot="1" x14ac:dyDescent="0.25">
      <c r="E47" s="61"/>
    </row>
  </sheetData>
  <mergeCells count="187">
    <mergeCell ref="T38:T39"/>
    <mergeCell ref="T40:T41"/>
    <mergeCell ref="T28:T29"/>
    <mergeCell ref="E38:E39"/>
    <mergeCell ref="F38:F39"/>
    <mergeCell ref="G38:G39"/>
    <mergeCell ref="H38:H39"/>
    <mergeCell ref="I38:I39"/>
    <mergeCell ref="P38:P39"/>
    <mergeCell ref="R30:R31"/>
    <mergeCell ref="P34:P35"/>
    <mergeCell ref="S40:S41"/>
    <mergeCell ref="S38:S39"/>
    <mergeCell ref="R34:R35"/>
    <mergeCell ref="R36:R37"/>
    <mergeCell ref="R40:R41"/>
    <mergeCell ref="F30:F31"/>
    <mergeCell ref="G30:G31"/>
    <mergeCell ref="H30:H31"/>
    <mergeCell ref="I30:I31"/>
    <mergeCell ref="G36:G37"/>
    <mergeCell ref="H36:H37"/>
    <mergeCell ref="I36:I37"/>
    <mergeCell ref="I28:I29"/>
    <mergeCell ref="B42:I43"/>
    <mergeCell ref="B6:B41"/>
    <mergeCell ref="E40:E41"/>
    <mergeCell ref="F40:F41"/>
    <mergeCell ref="G40:G41"/>
    <mergeCell ref="H40:H41"/>
    <mergeCell ref="I40:I41"/>
    <mergeCell ref="D40:D41"/>
    <mergeCell ref="E22:E23"/>
    <mergeCell ref="E18:E19"/>
    <mergeCell ref="E14:E17"/>
    <mergeCell ref="E30:E31"/>
    <mergeCell ref="G6:G7"/>
    <mergeCell ref="H6:H7"/>
    <mergeCell ref="I6:I7"/>
    <mergeCell ref="G10:G11"/>
    <mergeCell ref="F16:F17"/>
    <mergeCell ref="G16:G17"/>
    <mergeCell ref="G18:G19"/>
    <mergeCell ref="H18:H19"/>
    <mergeCell ref="H10:H11"/>
    <mergeCell ref="F12:F13"/>
    <mergeCell ref="R6:R7"/>
    <mergeCell ref="P8:P9"/>
    <mergeCell ref="R8:R9"/>
    <mergeCell ref="R14:R15"/>
    <mergeCell ref="P36:P37"/>
    <mergeCell ref="P6:P7"/>
    <mergeCell ref="P22:P23"/>
    <mergeCell ref="C30:C39"/>
    <mergeCell ref="D30:D39"/>
    <mergeCell ref="G8:G9"/>
    <mergeCell ref="F24:F25"/>
    <mergeCell ref="G26:G27"/>
    <mergeCell ref="I26:I27"/>
    <mergeCell ref="G28:G29"/>
    <mergeCell ref="H28:H29"/>
    <mergeCell ref="J4:N4"/>
    <mergeCell ref="Q30:Q37"/>
    <mergeCell ref="Q40:Q41"/>
    <mergeCell ref="P40:P41"/>
    <mergeCell ref="Q6:Q29"/>
    <mergeCell ref="P24:P25"/>
    <mergeCell ref="P26:P27"/>
    <mergeCell ref="P28:P29"/>
    <mergeCell ref="R10:R11"/>
    <mergeCell ref="I12:I13"/>
    <mergeCell ref="R12:R13"/>
    <mergeCell ref="P12:P13"/>
    <mergeCell ref="P32:P33"/>
    <mergeCell ref="G22:G23"/>
    <mergeCell ref="F6:F7"/>
    <mergeCell ref="I18:I19"/>
    <mergeCell ref="F22:F23"/>
    <mergeCell ref="P14:P15"/>
    <mergeCell ref="P30:P31"/>
    <mergeCell ref="H16:H17"/>
    <mergeCell ref="I16:I17"/>
    <mergeCell ref="P16:P17"/>
    <mergeCell ref="P10:P11"/>
    <mergeCell ref="P18:P19"/>
    <mergeCell ref="H8:H9"/>
    <mergeCell ref="I8:I9"/>
    <mergeCell ref="I10:I11"/>
    <mergeCell ref="I14:I15"/>
    <mergeCell ref="F14:F15"/>
    <mergeCell ref="G14:G15"/>
    <mergeCell ref="H14:H15"/>
    <mergeCell ref="F10:F11"/>
    <mergeCell ref="B1:R1"/>
    <mergeCell ref="B3:R3"/>
    <mergeCell ref="I4:I5"/>
    <mergeCell ref="H4:H5"/>
    <mergeCell ref="G4:G5"/>
    <mergeCell ref="B2:R2"/>
    <mergeCell ref="C4:C5"/>
    <mergeCell ref="D4:E5"/>
    <mergeCell ref="B4:B5"/>
    <mergeCell ref="F4:F5"/>
    <mergeCell ref="O4:O5"/>
    <mergeCell ref="R4:R5"/>
    <mergeCell ref="P4:P5"/>
    <mergeCell ref="Q4:Q5"/>
    <mergeCell ref="H22:H23"/>
    <mergeCell ref="I22:I23"/>
    <mergeCell ref="I20:I21"/>
    <mergeCell ref="G24:G25"/>
    <mergeCell ref="H24:H25"/>
    <mergeCell ref="I24:I25"/>
    <mergeCell ref="R32:R33"/>
    <mergeCell ref="G12:G13"/>
    <mergeCell ref="H12:H13"/>
    <mergeCell ref="G20:G21"/>
    <mergeCell ref="H20:H21"/>
    <mergeCell ref="P20:P21"/>
    <mergeCell ref="H26:H27"/>
    <mergeCell ref="G32:G33"/>
    <mergeCell ref="H32:H33"/>
    <mergeCell ref="I32:I33"/>
    <mergeCell ref="R16:R17"/>
    <mergeCell ref="R18:R19"/>
    <mergeCell ref="R20:R21"/>
    <mergeCell ref="R22:R23"/>
    <mergeCell ref="R24:R25"/>
    <mergeCell ref="R26:R27"/>
    <mergeCell ref="R28:R29"/>
    <mergeCell ref="B45:R45"/>
    <mergeCell ref="C40:C41"/>
    <mergeCell ref="F26:F27"/>
    <mergeCell ref="F28:F29"/>
    <mergeCell ref="E28:E29"/>
    <mergeCell ref="D6:D29"/>
    <mergeCell ref="E10:E13"/>
    <mergeCell ref="C6:C29"/>
    <mergeCell ref="E32:E33"/>
    <mergeCell ref="F32:F33"/>
    <mergeCell ref="F18:F19"/>
    <mergeCell ref="E26:E27"/>
    <mergeCell ref="F8:F9"/>
    <mergeCell ref="E20:E21"/>
    <mergeCell ref="E24:E25"/>
    <mergeCell ref="E6:E9"/>
    <mergeCell ref="E36:E37"/>
    <mergeCell ref="F36:F37"/>
    <mergeCell ref="F20:F21"/>
    <mergeCell ref="E34:E35"/>
    <mergeCell ref="F34:F35"/>
    <mergeCell ref="G34:G35"/>
    <mergeCell ref="H34:H35"/>
    <mergeCell ref="I34:I35"/>
    <mergeCell ref="S4:S5"/>
    <mergeCell ref="S6:S7"/>
    <mergeCell ref="S8:S9"/>
    <mergeCell ref="S10:S11"/>
    <mergeCell ref="S12:S13"/>
    <mergeCell ref="S14:S15"/>
    <mergeCell ref="S16:S17"/>
    <mergeCell ref="S18:S19"/>
    <mergeCell ref="S20:S21"/>
    <mergeCell ref="T4:T5"/>
    <mergeCell ref="S22:S23"/>
    <mergeCell ref="S24:S25"/>
    <mergeCell ref="S26:S27"/>
    <mergeCell ref="S28:S29"/>
    <mergeCell ref="S30:S31"/>
    <mergeCell ref="S32:S33"/>
    <mergeCell ref="S34:S35"/>
    <mergeCell ref="S36:S37"/>
    <mergeCell ref="T6:T7"/>
    <mergeCell ref="T8:T9"/>
    <mergeCell ref="T10:T11"/>
    <mergeCell ref="T12:T13"/>
    <mergeCell ref="T14:T15"/>
    <mergeCell ref="T16:T17"/>
    <mergeCell ref="T18:T19"/>
    <mergeCell ref="T20:T21"/>
    <mergeCell ref="T22:T23"/>
    <mergeCell ref="T24:T25"/>
    <mergeCell ref="T26:T27"/>
    <mergeCell ref="T30:T31"/>
    <mergeCell ref="T32:T33"/>
    <mergeCell ref="T34:T35"/>
    <mergeCell ref="T36:T37"/>
  </mergeCells>
  <printOptions horizontalCentered="1" verticalCentered="1"/>
  <pageMargins left="0.51181102362204722" right="0.51181102362204722" top="0.55118110236220474" bottom="0.74803149606299213" header="0.31496062992125984" footer="0.31496062992125984"/>
  <pageSetup scale="40"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Anticorrupción</vt:lpstr>
      <vt:lpstr>2015</vt:lpstr>
      <vt:lpstr>'2015'!Área_de_impresión</vt:lpstr>
      <vt:lpstr>'Ficha Anticorrupción'!Área_de_impresión</vt:lpstr>
      <vt:lpstr>'2015'!Títulos_a_imprimir</vt:lpstr>
    </vt:vector>
  </TitlesOfParts>
  <Company>Servicios Postales Nacionales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4-72</dc:creator>
  <cp:lastModifiedBy>Anny esperanza Morales Ortega</cp:lastModifiedBy>
  <cp:lastPrinted>2014-12-10T13:14:43Z</cp:lastPrinted>
  <dcterms:created xsi:type="dcterms:W3CDTF">2012-11-26T17:54:09Z</dcterms:created>
  <dcterms:modified xsi:type="dcterms:W3CDTF">2015-11-05T20:43:14Z</dcterms:modified>
</cp:coreProperties>
</file>