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hidePivotFieldList="1" defaultThemeVersion="166925"/>
  <mc:AlternateContent xmlns:mc="http://schemas.openxmlformats.org/markup-compatibility/2006">
    <mc:Choice Requires="x15">
      <x15ac:absPath xmlns:x15ac="http://schemas.microsoft.com/office/spreadsheetml/2010/11/ac" url="C:\Users\DAVID\Documents\2. Laborales\IGAC\3. SIG IGAC\Riesgos\PLANIGAC\III Cuatrimestre\Informes\"/>
    </mc:Choice>
  </mc:AlternateContent>
  <xr:revisionPtr revIDLastSave="0" documentId="8_{1AD34E55-28AD-4800-AB62-5665AB7E7999}" xr6:coauthVersionLast="46" xr6:coauthVersionMax="46" xr10:uidLastSave="{00000000-0000-0000-0000-000000000000}"/>
  <bookViews>
    <workbookView xWindow="-120" yWindow="-120" windowWidth="20730" windowHeight="11160" xr2:uid="{57F02375-693E-4576-96F2-43EC9E447001}"/>
  </bookViews>
  <sheets>
    <sheet name="Informe consolidado" sheetId="3" r:id="rId1"/>
    <sheet name="Procesos" sheetId="1" r:id="rId2"/>
    <sheet name="Territoriales" sheetId="2" r:id="rId3"/>
  </sheets>
  <definedNames>
    <definedName name="_xlnm.Print_Area" localSheetId="1">Procesos!$A$1:$W$80</definedName>
    <definedName name="_xlnm.Print_Area" localSheetId="2">Territoriales!$A$1:$S$377</definedName>
  </definedNames>
  <calcPr calcId="191029"/>
  <pivotCaches>
    <pivotCache cacheId="75" r:id="rId4"/>
    <pivotCache cacheId="78" r:id="rId5"/>
  </pivotCaches>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362" i="2" l="1"/>
  <c r="U362" i="2"/>
  <c r="V362" i="2"/>
  <c r="T363" i="2"/>
  <c r="U363" i="2"/>
  <c r="V363" i="2"/>
  <c r="T364" i="2"/>
  <c r="W364" i="2" s="1"/>
  <c r="U364" i="2"/>
  <c r="V364" i="2"/>
  <c r="T365" i="2"/>
  <c r="W365" i="2" s="1"/>
  <c r="U365" i="2"/>
  <c r="V365" i="2"/>
  <c r="T366" i="2"/>
  <c r="U366" i="2"/>
  <c r="V366" i="2"/>
  <c r="T367" i="2"/>
  <c r="U367" i="2"/>
  <c r="V367" i="2"/>
  <c r="T368" i="2"/>
  <c r="W368" i="2" s="1"/>
  <c r="U368" i="2"/>
  <c r="V368" i="2"/>
  <c r="T369" i="2"/>
  <c r="U369" i="2"/>
  <c r="V369" i="2"/>
  <c r="T370" i="2"/>
  <c r="U370" i="2"/>
  <c r="V370" i="2"/>
  <c r="T371" i="2"/>
  <c r="U371" i="2"/>
  <c r="V371" i="2"/>
  <c r="T372" i="2"/>
  <c r="W372" i="2" s="1"/>
  <c r="U372" i="2"/>
  <c r="V372" i="2"/>
  <c r="T373" i="2"/>
  <c r="U373" i="2"/>
  <c r="V373" i="2"/>
  <c r="T374" i="2"/>
  <c r="U374" i="2"/>
  <c r="V374" i="2"/>
  <c r="T375" i="2"/>
  <c r="U375" i="2"/>
  <c r="V375" i="2"/>
  <c r="T376" i="2"/>
  <c r="W376" i="2" s="1"/>
  <c r="U376" i="2"/>
  <c r="V376" i="2"/>
  <c r="T377" i="2"/>
  <c r="U377" i="2"/>
  <c r="V377" i="2"/>
  <c r="T344" i="2"/>
  <c r="U344" i="2"/>
  <c r="V344" i="2"/>
  <c r="T345" i="2"/>
  <c r="U345" i="2"/>
  <c r="V345" i="2"/>
  <c r="T346" i="2"/>
  <c r="W346" i="2" s="1"/>
  <c r="U346" i="2"/>
  <c r="V346" i="2"/>
  <c r="T347" i="2"/>
  <c r="U347" i="2"/>
  <c r="V347" i="2"/>
  <c r="T348" i="2"/>
  <c r="U348" i="2"/>
  <c r="V348" i="2"/>
  <c r="T349" i="2"/>
  <c r="U349" i="2"/>
  <c r="V349" i="2"/>
  <c r="T350" i="2"/>
  <c r="W350" i="2" s="1"/>
  <c r="U350" i="2"/>
  <c r="V350" i="2"/>
  <c r="T351" i="2"/>
  <c r="U351" i="2"/>
  <c r="V351" i="2"/>
  <c r="T352" i="2"/>
  <c r="U352" i="2"/>
  <c r="V352" i="2"/>
  <c r="T353" i="2"/>
  <c r="U353" i="2"/>
  <c r="V353" i="2"/>
  <c r="T354" i="2"/>
  <c r="W354" i="2" s="1"/>
  <c r="U354" i="2"/>
  <c r="V354" i="2"/>
  <c r="T355" i="2"/>
  <c r="U355" i="2"/>
  <c r="V355" i="2"/>
  <c r="T356" i="2"/>
  <c r="U356" i="2"/>
  <c r="V356" i="2"/>
  <c r="T357" i="2"/>
  <c r="U357" i="2"/>
  <c r="V357" i="2"/>
  <c r="T358" i="2"/>
  <c r="W358" i="2" s="1"/>
  <c r="U358" i="2"/>
  <c r="V358" i="2"/>
  <c r="T359" i="2"/>
  <c r="U359" i="2"/>
  <c r="V359" i="2"/>
  <c r="T360" i="2"/>
  <c r="U360" i="2"/>
  <c r="V360" i="2"/>
  <c r="T361" i="2"/>
  <c r="U361" i="2"/>
  <c r="V361" i="2"/>
  <c r="W359" i="2" l="1"/>
  <c r="W355" i="2"/>
  <c r="W351" i="2"/>
  <c r="W347" i="2"/>
  <c r="W377" i="2"/>
  <c r="W373" i="2"/>
  <c r="W369" i="2"/>
  <c r="W352" i="2"/>
  <c r="W348" i="2"/>
  <c r="W344" i="2"/>
  <c r="W374" i="2"/>
  <c r="W370" i="2"/>
  <c r="W366" i="2"/>
  <c r="W362" i="2"/>
  <c r="W353" i="2"/>
  <c r="W349" i="2"/>
  <c r="W345" i="2"/>
  <c r="W375" i="2"/>
  <c r="W371" i="2"/>
  <c r="W367" i="2"/>
  <c r="W363" i="2"/>
  <c r="W360" i="2"/>
  <c r="W356" i="2"/>
  <c r="W361" i="2"/>
  <c r="W357" i="2"/>
  <c r="V4" i="2" l="1"/>
  <c r="V6" i="2"/>
  <c r="V5" i="2"/>
  <c r="V7" i="2"/>
  <c r="V8" i="2"/>
  <c r="V9" i="2"/>
  <c r="V10" i="2"/>
  <c r="V11" i="2"/>
  <c r="V12" i="2"/>
  <c r="V13" i="2"/>
  <c r="V14" i="2"/>
  <c r="V15" i="2"/>
  <c r="V16" i="2"/>
  <c r="V17" i="2"/>
  <c r="V18" i="2"/>
  <c r="V19" i="2"/>
  <c r="V20" i="2"/>
  <c r="V21" i="2"/>
  <c r="V23" i="2"/>
  <c r="V22" i="2"/>
  <c r="V24" i="2"/>
  <c r="V25" i="2"/>
  <c r="V26" i="2"/>
  <c r="V27" i="2"/>
  <c r="V28" i="2"/>
  <c r="V29" i="2"/>
  <c r="V30" i="2"/>
  <c r="V31" i="2"/>
  <c r="V32" i="2"/>
  <c r="V33" i="2"/>
  <c r="V34" i="2"/>
  <c r="V35" i="2"/>
  <c r="V36" i="2"/>
  <c r="V37" i="2"/>
  <c r="V38" i="2"/>
  <c r="V40" i="2"/>
  <c r="V39" i="2"/>
  <c r="V41" i="2"/>
  <c r="V42" i="2"/>
  <c r="V43" i="2"/>
  <c r="V44" i="2"/>
  <c r="V45" i="2"/>
  <c r="V46" i="2"/>
  <c r="V47" i="2"/>
  <c r="V48" i="2"/>
  <c r="V49" i="2"/>
  <c r="V50" i="2"/>
  <c r="V51" i="2"/>
  <c r="V52" i="2"/>
  <c r="V53" i="2"/>
  <c r="V54" i="2"/>
  <c r="V55" i="2"/>
  <c r="V57" i="2"/>
  <c r="V56" i="2"/>
  <c r="V58" i="2"/>
  <c r="V59" i="2"/>
  <c r="V60" i="2"/>
  <c r="V61" i="2"/>
  <c r="V62" i="2"/>
  <c r="V63" i="2"/>
  <c r="V64" i="2"/>
  <c r="V65" i="2"/>
  <c r="V66" i="2"/>
  <c r="V67" i="2"/>
  <c r="V68" i="2"/>
  <c r="V69" i="2"/>
  <c r="V70" i="2"/>
  <c r="V71" i="2"/>
  <c r="V72" i="2"/>
  <c r="V74" i="2"/>
  <c r="V73" i="2"/>
  <c r="V75" i="2"/>
  <c r="V76" i="2"/>
  <c r="V77" i="2"/>
  <c r="V78" i="2"/>
  <c r="V79" i="2"/>
  <c r="V80" i="2"/>
  <c r="V81" i="2"/>
  <c r="V82" i="2"/>
  <c r="V83" i="2"/>
  <c r="V84" i="2"/>
  <c r="V85" i="2"/>
  <c r="V86" i="2"/>
  <c r="V87" i="2"/>
  <c r="V88" i="2"/>
  <c r="V89" i="2"/>
  <c r="V91" i="2"/>
  <c r="V90" i="2"/>
  <c r="V92" i="2"/>
  <c r="V93" i="2"/>
  <c r="V94" i="2"/>
  <c r="V95" i="2"/>
  <c r="V96" i="2"/>
  <c r="V97" i="2"/>
  <c r="V98" i="2"/>
  <c r="V99" i="2"/>
  <c r="V100" i="2"/>
  <c r="V101" i="2"/>
  <c r="V102" i="2"/>
  <c r="V103" i="2"/>
  <c r="V104" i="2"/>
  <c r="V105" i="2"/>
  <c r="V106" i="2"/>
  <c r="V108" i="2"/>
  <c r="V107" i="2"/>
  <c r="V109" i="2"/>
  <c r="V110" i="2"/>
  <c r="V111" i="2"/>
  <c r="V112" i="2"/>
  <c r="V113" i="2"/>
  <c r="V114" i="2"/>
  <c r="V115" i="2"/>
  <c r="V116" i="2"/>
  <c r="V117" i="2"/>
  <c r="V118" i="2"/>
  <c r="V119" i="2"/>
  <c r="V120" i="2"/>
  <c r="V121" i="2"/>
  <c r="V122" i="2"/>
  <c r="V123" i="2"/>
  <c r="V125" i="2"/>
  <c r="V124" i="2"/>
  <c r="V126" i="2"/>
  <c r="V127" i="2"/>
  <c r="V128" i="2"/>
  <c r="V129" i="2"/>
  <c r="V130" i="2"/>
  <c r="V131" i="2"/>
  <c r="V132" i="2"/>
  <c r="V133" i="2"/>
  <c r="V134" i="2"/>
  <c r="V135" i="2"/>
  <c r="V136" i="2"/>
  <c r="V137" i="2"/>
  <c r="V138" i="2"/>
  <c r="V139" i="2"/>
  <c r="V156" i="2"/>
  <c r="V154" i="2"/>
  <c r="V155" i="2"/>
  <c r="V152" i="2"/>
  <c r="V153" i="2"/>
  <c r="V151" i="2"/>
  <c r="V150" i="2"/>
  <c r="V148" i="2"/>
  <c r="V149" i="2"/>
  <c r="V146" i="2"/>
  <c r="V147" i="2"/>
  <c r="V143" i="2"/>
  <c r="V144" i="2"/>
  <c r="V145" i="2"/>
  <c r="V140" i="2"/>
  <c r="V142" i="2"/>
  <c r="V141" i="2"/>
  <c r="V157" i="2"/>
  <c r="V159" i="2"/>
  <c r="V158" i="2"/>
  <c r="V160" i="2"/>
  <c r="V161" i="2"/>
  <c r="V162" i="2"/>
  <c r="V163" i="2"/>
  <c r="V164" i="2"/>
  <c r="V165" i="2"/>
  <c r="V166" i="2"/>
  <c r="V167" i="2"/>
  <c r="V168" i="2"/>
  <c r="V169" i="2"/>
  <c r="V170" i="2"/>
  <c r="V171" i="2"/>
  <c r="V172" i="2"/>
  <c r="V173" i="2"/>
  <c r="V190" i="2"/>
  <c r="V188" i="2"/>
  <c r="V189" i="2"/>
  <c r="V186" i="2"/>
  <c r="V187" i="2"/>
  <c r="V185" i="2"/>
  <c r="V184" i="2"/>
  <c r="V182" i="2"/>
  <c r="V183" i="2"/>
  <c r="V180" i="2"/>
  <c r="V181" i="2"/>
  <c r="V177" i="2"/>
  <c r="V178" i="2"/>
  <c r="V179" i="2"/>
  <c r="V174" i="2"/>
  <c r="V176" i="2"/>
  <c r="V175" i="2"/>
  <c r="V207" i="2"/>
  <c r="V205" i="2"/>
  <c r="V206" i="2"/>
  <c r="V203" i="2"/>
  <c r="V204" i="2"/>
  <c r="V202" i="2"/>
  <c r="V201" i="2"/>
  <c r="V199" i="2"/>
  <c r="V200" i="2"/>
  <c r="V197" i="2"/>
  <c r="V198" i="2"/>
  <c r="V194" i="2"/>
  <c r="V195" i="2"/>
  <c r="V196" i="2"/>
  <c r="V191" i="2"/>
  <c r="V193" i="2"/>
  <c r="V192" i="2"/>
  <c r="V208" i="2"/>
  <c r="V210" i="2"/>
  <c r="V209" i="2"/>
  <c r="V211" i="2"/>
  <c r="V212" i="2"/>
  <c r="V213" i="2"/>
  <c r="V214" i="2"/>
  <c r="V215" i="2"/>
  <c r="V216" i="2"/>
  <c r="V217" i="2"/>
  <c r="V218" i="2"/>
  <c r="V219" i="2"/>
  <c r="V220" i="2"/>
  <c r="V221" i="2"/>
  <c r="V222" i="2"/>
  <c r="V223" i="2"/>
  <c r="V224" i="2"/>
  <c r="V241" i="2"/>
  <c r="V239" i="2"/>
  <c r="V240" i="2"/>
  <c r="V237" i="2"/>
  <c r="V238" i="2"/>
  <c r="V236" i="2"/>
  <c r="V235" i="2"/>
  <c r="V233" i="2"/>
  <c r="V234" i="2"/>
  <c r="V231" i="2"/>
  <c r="V232" i="2"/>
  <c r="V228" i="2"/>
  <c r="V229" i="2"/>
  <c r="V230" i="2"/>
  <c r="V225" i="2"/>
  <c r="V227" i="2"/>
  <c r="V226" i="2"/>
  <c r="V258" i="2"/>
  <c r="V256" i="2"/>
  <c r="V257" i="2"/>
  <c r="V254" i="2"/>
  <c r="V255" i="2"/>
  <c r="V253" i="2"/>
  <c r="V252" i="2"/>
  <c r="V250" i="2"/>
  <c r="V251" i="2"/>
  <c r="V248" i="2"/>
  <c r="V249" i="2"/>
  <c r="V245" i="2"/>
  <c r="V246" i="2"/>
  <c r="V247" i="2"/>
  <c r="V242" i="2"/>
  <c r="V244" i="2"/>
  <c r="V243" i="2"/>
  <c r="V259" i="2"/>
  <c r="V261" i="2"/>
  <c r="V260" i="2"/>
  <c r="V262" i="2"/>
  <c r="V263" i="2"/>
  <c r="V264" i="2"/>
  <c r="V265" i="2"/>
  <c r="V266" i="2"/>
  <c r="V267" i="2"/>
  <c r="V268" i="2"/>
  <c r="V269" i="2"/>
  <c r="V270" i="2"/>
  <c r="V271" i="2"/>
  <c r="V272" i="2"/>
  <c r="V273" i="2"/>
  <c r="V274" i="2"/>
  <c r="V275" i="2"/>
  <c r="V292" i="2"/>
  <c r="V290" i="2"/>
  <c r="V291" i="2"/>
  <c r="V288" i="2"/>
  <c r="V289" i="2"/>
  <c r="V287" i="2"/>
  <c r="V286" i="2"/>
  <c r="V284" i="2"/>
  <c r="V285" i="2"/>
  <c r="V282" i="2"/>
  <c r="V283" i="2"/>
  <c r="V279" i="2"/>
  <c r="V280" i="2"/>
  <c r="V281" i="2"/>
  <c r="V276" i="2"/>
  <c r="V278" i="2"/>
  <c r="V277" i="2"/>
  <c r="V293" i="2"/>
  <c r="V294" i="2"/>
  <c r="V296" i="2"/>
  <c r="V295" i="2"/>
  <c r="V297" i="2"/>
  <c r="V298" i="2"/>
  <c r="V299" i="2"/>
  <c r="V300" i="2"/>
  <c r="V301" i="2"/>
  <c r="V302" i="2"/>
  <c r="V303" i="2"/>
  <c r="V304" i="2"/>
  <c r="V305" i="2"/>
  <c r="V306" i="2"/>
  <c r="V307" i="2"/>
  <c r="V308" i="2"/>
  <c r="V309" i="2"/>
  <c r="V310" i="2"/>
  <c r="V327" i="2"/>
  <c r="V325" i="2"/>
  <c r="V326" i="2"/>
  <c r="V323" i="2"/>
  <c r="V324" i="2"/>
  <c r="V322" i="2"/>
  <c r="V321" i="2"/>
  <c r="V319" i="2"/>
  <c r="V320" i="2"/>
  <c r="V317" i="2"/>
  <c r="V318" i="2"/>
  <c r="V314" i="2"/>
  <c r="V315" i="2"/>
  <c r="V316" i="2"/>
  <c r="V311" i="2"/>
  <c r="V313" i="2"/>
  <c r="V312" i="2"/>
  <c r="V328" i="2"/>
  <c r="V330" i="2"/>
  <c r="V329" i="2"/>
  <c r="V331" i="2"/>
  <c r="V332" i="2"/>
  <c r="V333" i="2"/>
  <c r="V334" i="2"/>
  <c r="V335" i="2"/>
  <c r="V336" i="2"/>
  <c r="V337" i="2"/>
  <c r="V338" i="2"/>
  <c r="V339" i="2"/>
  <c r="V340" i="2"/>
  <c r="V341" i="2"/>
  <c r="V342" i="2"/>
  <c r="V343" i="2"/>
  <c r="U4" i="2"/>
  <c r="U6" i="2"/>
  <c r="U5" i="2"/>
  <c r="U7" i="2"/>
  <c r="U8" i="2"/>
  <c r="U9" i="2"/>
  <c r="U10" i="2"/>
  <c r="U11" i="2"/>
  <c r="U12" i="2"/>
  <c r="U13" i="2"/>
  <c r="U14" i="2"/>
  <c r="U15" i="2"/>
  <c r="U16" i="2"/>
  <c r="U17" i="2"/>
  <c r="U18" i="2"/>
  <c r="U19" i="2"/>
  <c r="U20" i="2"/>
  <c r="U21" i="2"/>
  <c r="U23" i="2"/>
  <c r="U22" i="2"/>
  <c r="U24" i="2"/>
  <c r="U25" i="2"/>
  <c r="U26" i="2"/>
  <c r="U27" i="2"/>
  <c r="U28" i="2"/>
  <c r="U29" i="2"/>
  <c r="U30" i="2"/>
  <c r="U31" i="2"/>
  <c r="U32" i="2"/>
  <c r="U33" i="2"/>
  <c r="U34" i="2"/>
  <c r="U35" i="2"/>
  <c r="U36" i="2"/>
  <c r="U37" i="2"/>
  <c r="U38" i="2"/>
  <c r="U40" i="2"/>
  <c r="U39" i="2"/>
  <c r="U41" i="2"/>
  <c r="U42" i="2"/>
  <c r="U43" i="2"/>
  <c r="U44" i="2"/>
  <c r="U45" i="2"/>
  <c r="U46" i="2"/>
  <c r="U47" i="2"/>
  <c r="U48" i="2"/>
  <c r="U49" i="2"/>
  <c r="U50" i="2"/>
  <c r="U51" i="2"/>
  <c r="U52" i="2"/>
  <c r="U53" i="2"/>
  <c r="U54" i="2"/>
  <c r="U55" i="2"/>
  <c r="U57" i="2"/>
  <c r="U56" i="2"/>
  <c r="U58" i="2"/>
  <c r="U59" i="2"/>
  <c r="U60" i="2"/>
  <c r="U61" i="2"/>
  <c r="U62" i="2"/>
  <c r="U63" i="2"/>
  <c r="U64" i="2"/>
  <c r="U65" i="2"/>
  <c r="U66" i="2"/>
  <c r="U67" i="2"/>
  <c r="U68" i="2"/>
  <c r="U69" i="2"/>
  <c r="U70" i="2"/>
  <c r="U71" i="2"/>
  <c r="U72" i="2"/>
  <c r="U74" i="2"/>
  <c r="U73" i="2"/>
  <c r="U75" i="2"/>
  <c r="U76" i="2"/>
  <c r="U77" i="2"/>
  <c r="U78" i="2"/>
  <c r="U79" i="2"/>
  <c r="U80" i="2"/>
  <c r="U81" i="2"/>
  <c r="U82" i="2"/>
  <c r="U83" i="2"/>
  <c r="U84" i="2"/>
  <c r="U85" i="2"/>
  <c r="U86" i="2"/>
  <c r="U87" i="2"/>
  <c r="U88" i="2"/>
  <c r="U89" i="2"/>
  <c r="U91" i="2"/>
  <c r="U90" i="2"/>
  <c r="U92" i="2"/>
  <c r="U93" i="2"/>
  <c r="U94" i="2"/>
  <c r="U95" i="2"/>
  <c r="U96" i="2"/>
  <c r="U97" i="2"/>
  <c r="U98" i="2"/>
  <c r="U99" i="2"/>
  <c r="U100" i="2"/>
  <c r="U101" i="2"/>
  <c r="U102" i="2"/>
  <c r="U103" i="2"/>
  <c r="U104" i="2"/>
  <c r="U105" i="2"/>
  <c r="U106" i="2"/>
  <c r="U108" i="2"/>
  <c r="U107" i="2"/>
  <c r="U109" i="2"/>
  <c r="U110" i="2"/>
  <c r="U111" i="2"/>
  <c r="U112" i="2"/>
  <c r="U113" i="2"/>
  <c r="U114" i="2"/>
  <c r="U115" i="2"/>
  <c r="U116" i="2"/>
  <c r="U117" i="2"/>
  <c r="U118" i="2"/>
  <c r="U119" i="2"/>
  <c r="U120" i="2"/>
  <c r="U121" i="2"/>
  <c r="U122" i="2"/>
  <c r="U123" i="2"/>
  <c r="U125" i="2"/>
  <c r="U124" i="2"/>
  <c r="U126" i="2"/>
  <c r="U127" i="2"/>
  <c r="U128" i="2"/>
  <c r="U129" i="2"/>
  <c r="U130" i="2"/>
  <c r="U131" i="2"/>
  <c r="U132" i="2"/>
  <c r="U133" i="2"/>
  <c r="U134" i="2"/>
  <c r="U135" i="2"/>
  <c r="U136" i="2"/>
  <c r="U137" i="2"/>
  <c r="U138" i="2"/>
  <c r="U139" i="2"/>
  <c r="U156" i="2"/>
  <c r="U154" i="2"/>
  <c r="U155" i="2"/>
  <c r="U152" i="2"/>
  <c r="U153" i="2"/>
  <c r="U151" i="2"/>
  <c r="U150" i="2"/>
  <c r="U148" i="2"/>
  <c r="U149" i="2"/>
  <c r="U146" i="2"/>
  <c r="U147" i="2"/>
  <c r="U143" i="2"/>
  <c r="U144" i="2"/>
  <c r="U145" i="2"/>
  <c r="U140" i="2"/>
  <c r="U142" i="2"/>
  <c r="U141" i="2"/>
  <c r="U157" i="2"/>
  <c r="U159" i="2"/>
  <c r="U158" i="2"/>
  <c r="U160" i="2"/>
  <c r="U161" i="2"/>
  <c r="U162" i="2"/>
  <c r="U163" i="2"/>
  <c r="U164" i="2"/>
  <c r="U165" i="2"/>
  <c r="U166" i="2"/>
  <c r="U167" i="2"/>
  <c r="U168" i="2"/>
  <c r="U169" i="2"/>
  <c r="U170" i="2"/>
  <c r="U171" i="2"/>
  <c r="U172" i="2"/>
  <c r="U173" i="2"/>
  <c r="U190" i="2"/>
  <c r="U188" i="2"/>
  <c r="U189" i="2"/>
  <c r="U186" i="2"/>
  <c r="U187" i="2"/>
  <c r="U185" i="2"/>
  <c r="U184" i="2"/>
  <c r="U182" i="2"/>
  <c r="U183" i="2"/>
  <c r="U180" i="2"/>
  <c r="U181" i="2"/>
  <c r="U177" i="2"/>
  <c r="U178" i="2"/>
  <c r="U179" i="2"/>
  <c r="U174" i="2"/>
  <c r="U176" i="2"/>
  <c r="U175" i="2"/>
  <c r="U207" i="2"/>
  <c r="U205" i="2"/>
  <c r="U206" i="2"/>
  <c r="U203" i="2"/>
  <c r="U204" i="2"/>
  <c r="U202" i="2"/>
  <c r="U201" i="2"/>
  <c r="U199" i="2"/>
  <c r="U200" i="2"/>
  <c r="U197" i="2"/>
  <c r="U198" i="2"/>
  <c r="U194" i="2"/>
  <c r="U195" i="2"/>
  <c r="U196" i="2"/>
  <c r="U191" i="2"/>
  <c r="U193" i="2"/>
  <c r="U192" i="2"/>
  <c r="U208" i="2"/>
  <c r="U210" i="2"/>
  <c r="U209" i="2"/>
  <c r="U211" i="2"/>
  <c r="U212" i="2"/>
  <c r="U213" i="2"/>
  <c r="U214" i="2"/>
  <c r="U215" i="2"/>
  <c r="U216" i="2"/>
  <c r="U217" i="2"/>
  <c r="U218" i="2"/>
  <c r="U219" i="2"/>
  <c r="U220" i="2"/>
  <c r="U221" i="2"/>
  <c r="U222" i="2"/>
  <c r="U223" i="2"/>
  <c r="U224" i="2"/>
  <c r="U241" i="2"/>
  <c r="U239" i="2"/>
  <c r="U240" i="2"/>
  <c r="U237" i="2"/>
  <c r="U238" i="2"/>
  <c r="U236" i="2"/>
  <c r="U235" i="2"/>
  <c r="U233" i="2"/>
  <c r="U234" i="2"/>
  <c r="U231" i="2"/>
  <c r="U232" i="2"/>
  <c r="U228" i="2"/>
  <c r="U229" i="2"/>
  <c r="U230" i="2"/>
  <c r="U225" i="2"/>
  <c r="U227" i="2"/>
  <c r="U226" i="2"/>
  <c r="U258" i="2"/>
  <c r="U256" i="2"/>
  <c r="U257" i="2"/>
  <c r="U254" i="2"/>
  <c r="U255" i="2"/>
  <c r="U253" i="2"/>
  <c r="U252" i="2"/>
  <c r="U250" i="2"/>
  <c r="U251" i="2"/>
  <c r="U248" i="2"/>
  <c r="U249" i="2"/>
  <c r="U245" i="2"/>
  <c r="U246" i="2"/>
  <c r="U247" i="2"/>
  <c r="U242" i="2"/>
  <c r="U244" i="2"/>
  <c r="U243" i="2"/>
  <c r="U259" i="2"/>
  <c r="U261" i="2"/>
  <c r="U260" i="2"/>
  <c r="U262" i="2"/>
  <c r="U263" i="2"/>
  <c r="U264" i="2"/>
  <c r="U265" i="2"/>
  <c r="U266" i="2"/>
  <c r="U267" i="2"/>
  <c r="U268" i="2"/>
  <c r="U269" i="2"/>
  <c r="U270" i="2"/>
  <c r="U271" i="2"/>
  <c r="U272" i="2"/>
  <c r="U273" i="2"/>
  <c r="U274" i="2"/>
  <c r="U275" i="2"/>
  <c r="U292" i="2"/>
  <c r="U290" i="2"/>
  <c r="U291" i="2"/>
  <c r="U288" i="2"/>
  <c r="U289" i="2"/>
  <c r="U287" i="2"/>
  <c r="U286" i="2"/>
  <c r="U284" i="2"/>
  <c r="U285" i="2"/>
  <c r="U282" i="2"/>
  <c r="U283" i="2"/>
  <c r="U279" i="2"/>
  <c r="U280" i="2"/>
  <c r="U281" i="2"/>
  <c r="U276" i="2"/>
  <c r="U278" i="2"/>
  <c r="U277" i="2"/>
  <c r="U293" i="2"/>
  <c r="U294" i="2"/>
  <c r="U296" i="2"/>
  <c r="U295" i="2"/>
  <c r="U297" i="2"/>
  <c r="U298" i="2"/>
  <c r="U299" i="2"/>
  <c r="U300" i="2"/>
  <c r="U301" i="2"/>
  <c r="U302" i="2"/>
  <c r="U303" i="2"/>
  <c r="U304" i="2"/>
  <c r="U305" i="2"/>
  <c r="U306" i="2"/>
  <c r="U307" i="2"/>
  <c r="U308" i="2"/>
  <c r="U309" i="2"/>
  <c r="U310" i="2"/>
  <c r="U327" i="2"/>
  <c r="U325" i="2"/>
  <c r="U326" i="2"/>
  <c r="U323" i="2"/>
  <c r="U324" i="2"/>
  <c r="U322" i="2"/>
  <c r="U321" i="2"/>
  <c r="U319" i="2"/>
  <c r="U320" i="2"/>
  <c r="U317" i="2"/>
  <c r="U318" i="2"/>
  <c r="U314" i="2"/>
  <c r="U315" i="2"/>
  <c r="U316" i="2"/>
  <c r="U311" i="2"/>
  <c r="U313" i="2"/>
  <c r="U312" i="2"/>
  <c r="U328" i="2"/>
  <c r="U330" i="2"/>
  <c r="U329" i="2"/>
  <c r="U331" i="2"/>
  <c r="U332" i="2"/>
  <c r="U333" i="2"/>
  <c r="U334" i="2"/>
  <c r="U335" i="2"/>
  <c r="U336" i="2"/>
  <c r="U337" i="2"/>
  <c r="U338" i="2"/>
  <c r="U339" i="2"/>
  <c r="U340" i="2"/>
  <c r="U341" i="2"/>
  <c r="U342" i="2"/>
  <c r="U343" i="2"/>
  <c r="T4" i="2"/>
  <c r="T6" i="2"/>
  <c r="T5" i="2"/>
  <c r="T7" i="2"/>
  <c r="T8" i="2"/>
  <c r="T9" i="2"/>
  <c r="T10" i="2"/>
  <c r="T11" i="2"/>
  <c r="T12" i="2"/>
  <c r="T13" i="2"/>
  <c r="T14" i="2"/>
  <c r="T15" i="2"/>
  <c r="T16" i="2"/>
  <c r="T17" i="2"/>
  <c r="T18" i="2"/>
  <c r="T19" i="2"/>
  <c r="T20" i="2"/>
  <c r="T21" i="2"/>
  <c r="T23" i="2"/>
  <c r="T22" i="2"/>
  <c r="T24" i="2"/>
  <c r="T25" i="2"/>
  <c r="T26" i="2"/>
  <c r="T27" i="2"/>
  <c r="T28" i="2"/>
  <c r="T29" i="2"/>
  <c r="T30" i="2"/>
  <c r="T31" i="2"/>
  <c r="T32" i="2"/>
  <c r="T33" i="2"/>
  <c r="T34" i="2"/>
  <c r="T35" i="2"/>
  <c r="T36" i="2"/>
  <c r="T37" i="2"/>
  <c r="T38" i="2"/>
  <c r="T40" i="2"/>
  <c r="T39" i="2"/>
  <c r="T41" i="2"/>
  <c r="T42" i="2"/>
  <c r="T43" i="2"/>
  <c r="T44" i="2"/>
  <c r="T45" i="2"/>
  <c r="T46" i="2"/>
  <c r="T47" i="2"/>
  <c r="T48" i="2"/>
  <c r="T49" i="2"/>
  <c r="T50" i="2"/>
  <c r="T51" i="2"/>
  <c r="T52" i="2"/>
  <c r="T53" i="2"/>
  <c r="T54" i="2"/>
  <c r="T55" i="2"/>
  <c r="T57" i="2"/>
  <c r="T56" i="2"/>
  <c r="T58" i="2"/>
  <c r="T59" i="2"/>
  <c r="T60" i="2"/>
  <c r="T61" i="2"/>
  <c r="W61" i="2" s="1"/>
  <c r="T62" i="2"/>
  <c r="T63" i="2"/>
  <c r="T64" i="2"/>
  <c r="T65" i="2"/>
  <c r="T66" i="2"/>
  <c r="T67" i="2"/>
  <c r="T68" i="2"/>
  <c r="T69" i="2"/>
  <c r="T70" i="2"/>
  <c r="T71" i="2"/>
  <c r="T72" i="2"/>
  <c r="T74" i="2"/>
  <c r="T73" i="2"/>
  <c r="T75" i="2"/>
  <c r="T76" i="2"/>
  <c r="T77" i="2"/>
  <c r="T78" i="2"/>
  <c r="T79" i="2"/>
  <c r="T80" i="2"/>
  <c r="T81" i="2"/>
  <c r="T82" i="2"/>
  <c r="T83" i="2"/>
  <c r="T84" i="2"/>
  <c r="T85" i="2"/>
  <c r="T86" i="2"/>
  <c r="T87" i="2"/>
  <c r="T88" i="2"/>
  <c r="T89" i="2"/>
  <c r="T91" i="2"/>
  <c r="T90" i="2"/>
  <c r="T92" i="2"/>
  <c r="T93" i="2"/>
  <c r="T94" i="2"/>
  <c r="T95" i="2"/>
  <c r="T96" i="2"/>
  <c r="T97" i="2"/>
  <c r="T98" i="2"/>
  <c r="T99" i="2"/>
  <c r="T100" i="2"/>
  <c r="T101" i="2"/>
  <c r="T102" i="2"/>
  <c r="T103" i="2"/>
  <c r="T104" i="2"/>
  <c r="T105" i="2"/>
  <c r="T106" i="2"/>
  <c r="T108" i="2"/>
  <c r="T107" i="2"/>
  <c r="T109" i="2"/>
  <c r="T110" i="2"/>
  <c r="T111" i="2"/>
  <c r="T112" i="2"/>
  <c r="T113" i="2"/>
  <c r="T114" i="2"/>
  <c r="T115" i="2"/>
  <c r="T116" i="2"/>
  <c r="T117" i="2"/>
  <c r="T118" i="2"/>
  <c r="T119" i="2"/>
  <c r="T120" i="2"/>
  <c r="T121" i="2"/>
  <c r="T122" i="2"/>
  <c r="T123" i="2"/>
  <c r="T125" i="2"/>
  <c r="T124" i="2"/>
  <c r="T126" i="2"/>
  <c r="T127" i="2"/>
  <c r="T128" i="2"/>
  <c r="T129" i="2"/>
  <c r="T130" i="2"/>
  <c r="T131" i="2"/>
  <c r="T132" i="2"/>
  <c r="T133" i="2"/>
  <c r="T134" i="2"/>
  <c r="T135" i="2"/>
  <c r="T136" i="2"/>
  <c r="T137" i="2"/>
  <c r="T138" i="2"/>
  <c r="T139" i="2"/>
  <c r="T156" i="2"/>
  <c r="T154" i="2"/>
  <c r="T155" i="2"/>
  <c r="T152" i="2"/>
  <c r="T153" i="2"/>
  <c r="T151" i="2"/>
  <c r="T150" i="2"/>
  <c r="T148" i="2"/>
  <c r="T149" i="2"/>
  <c r="T146" i="2"/>
  <c r="T147" i="2"/>
  <c r="T143" i="2"/>
  <c r="T144" i="2"/>
  <c r="T145" i="2"/>
  <c r="T140" i="2"/>
  <c r="T142" i="2"/>
  <c r="T141" i="2"/>
  <c r="T157" i="2"/>
  <c r="T159" i="2"/>
  <c r="T158" i="2"/>
  <c r="T160" i="2"/>
  <c r="T161" i="2"/>
  <c r="T162" i="2"/>
  <c r="T163" i="2"/>
  <c r="T164" i="2"/>
  <c r="T165" i="2"/>
  <c r="T166" i="2"/>
  <c r="T167" i="2"/>
  <c r="T168" i="2"/>
  <c r="T169" i="2"/>
  <c r="T170" i="2"/>
  <c r="T171" i="2"/>
  <c r="T172" i="2"/>
  <c r="T173" i="2"/>
  <c r="T190" i="2"/>
  <c r="T188" i="2"/>
  <c r="T189" i="2"/>
  <c r="T186" i="2"/>
  <c r="T187" i="2"/>
  <c r="T185" i="2"/>
  <c r="T184" i="2"/>
  <c r="T182" i="2"/>
  <c r="T183" i="2"/>
  <c r="T180" i="2"/>
  <c r="T181" i="2"/>
  <c r="T177" i="2"/>
  <c r="T178" i="2"/>
  <c r="T179" i="2"/>
  <c r="T174" i="2"/>
  <c r="T176" i="2"/>
  <c r="T175" i="2"/>
  <c r="T207" i="2"/>
  <c r="T205" i="2"/>
  <c r="T206" i="2"/>
  <c r="T203" i="2"/>
  <c r="T204" i="2"/>
  <c r="T202" i="2"/>
  <c r="T201" i="2"/>
  <c r="T199" i="2"/>
  <c r="T200" i="2"/>
  <c r="T197" i="2"/>
  <c r="T198" i="2"/>
  <c r="T194" i="2"/>
  <c r="T195" i="2"/>
  <c r="T196" i="2"/>
  <c r="T191" i="2"/>
  <c r="T193" i="2"/>
  <c r="T192" i="2"/>
  <c r="T208" i="2"/>
  <c r="T210" i="2"/>
  <c r="T209" i="2"/>
  <c r="T211" i="2"/>
  <c r="T212" i="2"/>
  <c r="T213" i="2"/>
  <c r="T214" i="2"/>
  <c r="T215" i="2"/>
  <c r="T216" i="2"/>
  <c r="T217" i="2"/>
  <c r="T218" i="2"/>
  <c r="T219" i="2"/>
  <c r="T220" i="2"/>
  <c r="T221" i="2"/>
  <c r="T222" i="2"/>
  <c r="T223" i="2"/>
  <c r="T224" i="2"/>
  <c r="T241" i="2"/>
  <c r="T239" i="2"/>
  <c r="T240" i="2"/>
  <c r="T237" i="2"/>
  <c r="T238" i="2"/>
  <c r="T236" i="2"/>
  <c r="T235" i="2"/>
  <c r="T233" i="2"/>
  <c r="T234" i="2"/>
  <c r="T231" i="2"/>
  <c r="T232" i="2"/>
  <c r="T228" i="2"/>
  <c r="T229" i="2"/>
  <c r="T230" i="2"/>
  <c r="T225" i="2"/>
  <c r="T227" i="2"/>
  <c r="T226" i="2"/>
  <c r="T258" i="2"/>
  <c r="T256" i="2"/>
  <c r="T257" i="2"/>
  <c r="T254" i="2"/>
  <c r="T255" i="2"/>
  <c r="T253" i="2"/>
  <c r="T252" i="2"/>
  <c r="T250" i="2"/>
  <c r="T251" i="2"/>
  <c r="T248" i="2"/>
  <c r="T249" i="2"/>
  <c r="T245" i="2"/>
  <c r="T246" i="2"/>
  <c r="T247" i="2"/>
  <c r="T242" i="2"/>
  <c r="T244" i="2"/>
  <c r="T243" i="2"/>
  <c r="T259" i="2"/>
  <c r="T261" i="2"/>
  <c r="T260" i="2"/>
  <c r="T262" i="2"/>
  <c r="W262" i="2" s="1"/>
  <c r="T263" i="2"/>
  <c r="T264" i="2"/>
  <c r="T265" i="2"/>
  <c r="T266" i="2"/>
  <c r="T267" i="2"/>
  <c r="T268" i="2"/>
  <c r="T269" i="2"/>
  <c r="T270" i="2"/>
  <c r="T271" i="2"/>
  <c r="T272" i="2"/>
  <c r="T273" i="2"/>
  <c r="T274" i="2"/>
  <c r="T275" i="2"/>
  <c r="T292" i="2"/>
  <c r="T290" i="2"/>
  <c r="T291" i="2"/>
  <c r="T288" i="2"/>
  <c r="T289" i="2"/>
  <c r="T287" i="2"/>
  <c r="T286" i="2"/>
  <c r="T284" i="2"/>
  <c r="T285" i="2"/>
  <c r="T282" i="2"/>
  <c r="T283" i="2"/>
  <c r="T279" i="2"/>
  <c r="T280" i="2"/>
  <c r="T281" i="2"/>
  <c r="T276" i="2"/>
  <c r="T278" i="2"/>
  <c r="T277" i="2"/>
  <c r="T293" i="2"/>
  <c r="T294" i="2"/>
  <c r="T296" i="2"/>
  <c r="T295" i="2"/>
  <c r="T297" i="2"/>
  <c r="T298" i="2"/>
  <c r="T299" i="2"/>
  <c r="T300" i="2"/>
  <c r="T301" i="2"/>
  <c r="T302" i="2"/>
  <c r="T303" i="2"/>
  <c r="T304" i="2"/>
  <c r="T305" i="2"/>
  <c r="T306" i="2"/>
  <c r="T307" i="2"/>
  <c r="T308" i="2"/>
  <c r="T309" i="2"/>
  <c r="T310" i="2"/>
  <c r="T327" i="2"/>
  <c r="T325" i="2"/>
  <c r="T326" i="2"/>
  <c r="T323" i="2"/>
  <c r="T324" i="2"/>
  <c r="T322" i="2"/>
  <c r="T321" i="2"/>
  <c r="T319" i="2"/>
  <c r="T320" i="2"/>
  <c r="T317" i="2"/>
  <c r="T318" i="2"/>
  <c r="T314" i="2"/>
  <c r="T315" i="2"/>
  <c r="T316" i="2"/>
  <c r="T311" i="2"/>
  <c r="T313" i="2"/>
  <c r="T312" i="2"/>
  <c r="T328" i="2"/>
  <c r="T330" i="2"/>
  <c r="T329" i="2"/>
  <c r="T331" i="2"/>
  <c r="T332" i="2"/>
  <c r="T333" i="2"/>
  <c r="T334" i="2"/>
  <c r="T335" i="2"/>
  <c r="T336" i="2"/>
  <c r="T337" i="2"/>
  <c r="T338" i="2"/>
  <c r="T339" i="2"/>
  <c r="T340" i="2"/>
  <c r="T341" i="2"/>
  <c r="W341" i="2" s="1"/>
  <c r="T342" i="2"/>
  <c r="W342" i="2" s="1"/>
  <c r="T343" i="2"/>
  <c r="W343" i="2" s="1"/>
  <c r="W128" i="2" l="1"/>
  <c r="W311" i="2"/>
  <c r="W97" i="2"/>
  <c r="W113" i="2"/>
  <c r="W320" i="2"/>
  <c r="W304" i="2"/>
  <c r="W28" i="2"/>
  <c r="W53" i="2"/>
  <c r="W219" i="2"/>
  <c r="W215" i="2"/>
  <c r="W121" i="2"/>
  <c r="W40" i="2"/>
  <c r="W139" i="2"/>
  <c r="W68" i="2"/>
  <c r="W307" i="2"/>
  <c r="W324" i="2"/>
  <c r="W136" i="2"/>
  <c r="W57" i="2"/>
  <c r="W124" i="2"/>
  <c r="W4" i="2"/>
  <c r="W17" i="2"/>
  <c r="W120" i="2"/>
  <c r="W56" i="2"/>
  <c r="W36" i="2"/>
  <c r="W41" i="2"/>
  <c r="W9" i="2"/>
  <c r="W80" i="2"/>
  <c r="W73" i="2"/>
  <c r="W116" i="2"/>
  <c r="W12" i="2"/>
  <c r="W92" i="2"/>
  <c r="W300" i="2"/>
  <c r="W238" i="2"/>
  <c r="W242" i="2"/>
  <c r="W222" i="2"/>
  <c r="W312" i="2"/>
  <c r="W332" i="2"/>
  <c r="W280" i="2"/>
  <c r="W340" i="2"/>
  <c r="W85" i="2"/>
  <c r="W21" i="2"/>
  <c r="W287" i="2"/>
  <c r="W279" i="2"/>
  <c r="W271" i="2"/>
  <c r="W247" i="2"/>
  <c r="W243" i="2"/>
  <c r="W239" i="2"/>
  <c r="W235" i="2"/>
  <c r="W223" i="2"/>
  <c r="W288" i="2"/>
  <c r="W316" i="2"/>
  <c r="W13" i="2"/>
  <c r="W135" i="2"/>
  <c r="W131" i="2"/>
  <c r="W76" i="2"/>
  <c r="W33" i="2"/>
  <c r="W308" i="2"/>
  <c r="W69" i="2"/>
  <c r="W132" i="2"/>
  <c r="W88" i="2"/>
  <c r="W89" i="2"/>
  <c r="W81" i="2"/>
  <c r="W226" i="2"/>
  <c r="W218" i="2"/>
  <c r="W214" i="2"/>
  <c r="W16" i="2"/>
  <c r="W198" i="2"/>
  <c r="W77" i="2"/>
  <c r="W138" i="2"/>
  <c r="W130" i="2"/>
  <c r="W114" i="2"/>
  <c r="W32" i="2"/>
  <c r="W74" i="2"/>
  <c r="W90" i="2"/>
  <c r="W26" i="2"/>
  <c r="W96" i="2"/>
  <c r="W5" i="2"/>
  <c r="W319" i="2"/>
  <c r="W179" i="2"/>
  <c r="W187" i="2"/>
  <c r="W75" i="2"/>
  <c r="W292" i="2"/>
  <c r="W246" i="2"/>
  <c r="W142" i="2"/>
  <c r="W134" i="2"/>
  <c r="W133" i="2"/>
  <c r="W327" i="2"/>
  <c r="W303" i="2"/>
  <c r="W299" i="2"/>
  <c r="W266" i="2"/>
  <c r="W263" i="2"/>
  <c r="W258" i="2"/>
  <c r="W178" i="2"/>
  <c r="W70" i="2"/>
  <c r="W67" i="2"/>
  <c r="W60" i="2"/>
  <c r="W46" i="2"/>
  <c r="W30" i="2"/>
  <c r="W20" i="2"/>
  <c r="W52" i="2"/>
  <c r="W274" i="2"/>
  <c r="W270" i="2"/>
  <c r="W254" i="2"/>
  <c r="W234" i="2"/>
  <c r="W210" i="2"/>
  <c r="W202" i="2"/>
  <c r="W190" i="2"/>
  <c r="W170" i="2"/>
  <c r="W166" i="2"/>
  <c r="W162" i="2"/>
  <c r="W150" i="2"/>
  <c r="W146" i="2"/>
  <c r="W126" i="2"/>
  <c r="W122" i="2"/>
  <c r="W118" i="2"/>
  <c r="W84" i="2"/>
  <c r="W106" i="2"/>
  <c r="W102" i="2"/>
  <c r="W78" i="2"/>
  <c r="W66" i="2"/>
  <c r="W62" i="2"/>
  <c r="W58" i="2"/>
  <c r="W54" i="2"/>
  <c r="W50" i="2"/>
  <c r="W38" i="2"/>
  <c r="W34" i="2"/>
  <c r="W22" i="2"/>
  <c r="W18" i="2"/>
  <c r="W6" i="2"/>
  <c r="W104" i="2"/>
  <c r="W24" i="2"/>
  <c r="W64" i="2"/>
  <c r="W206" i="2"/>
  <c r="W98" i="2"/>
  <c r="W8" i="2"/>
  <c r="W100" i="2"/>
  <c r="W339" i="2"/>
  <c r="W335" i="2"/>
  <c r="W331" i="2"/>
  <c r="W323" i="2"/>
  <c r="W315" i="2"/>
  <c r="W295" i="2"/>
  <c r="W291" i="2"/>
  <c r="W283" i="2"/>
  <c r="W275" i="2"/>
  <c r="W267" i="2"/>
  <c r="W259" i="2"/>
  <c r="W255" i="2"/>
  <c r="W251" i="2"/>
  <c r="W231" i="2"/>
  <c r="W227" i="2"/>
  <c r="W211" i="2"/>
  <c r="W207" i="2"/>
  <c r="W203" i="2"/>
  <c r="W199" i="2"/>
  <c r="W195" i="2"/>
  <c r="W191" i="2"/>
  <c r="W183" i="2"/>
  <c r="W167" i="2"/>
  <c r="W163" i="2"/>
  <c r="W159" i="2"/>
  <c r="W155" i="2"/>
  <c r="W151" i="2"/>
  <c r="W147" i="2"/>
  <c r="W143" i="2"/>
  <c r="W123" i="2"/>
  <c r="W119" i="2"/>
  <c r="W115" i="2"/>
  <c r="W111" i="2"/>
  <c r="W107" i="2"/>
  <c r="W99" i="2"/>
  <c r="W95" i="2"/>
  <c r="W91" i="2"/>
  <c r="W87" i="2"/>
  <c r="W83" i="2"/>
  <c r="W79" i="2"/>
  <c r="W71" i="2"/>
  <c r="W63" i="2"/>
  <c r="W59" i="2"/>
  <c r="W55" i="2"/>
  <c r="W51" i="2"/>
  <c r="W43" i="2"/>
  <c r="W39" i="2"/>
  <c r="W35" i="2"/>
  <c r="W31" i="2"/>
  <c r="W27" i="2"/>
  <c r="W23" i="2"/>
  <c r="W19" i="2"/>
  <c r="W15" i="2"/>
  <c r="W11" i="2"/>
  <c r="W110" i="2"/>
  <c r="W94" i="2"/>
  <c r="W10" i="2"/>
  <c r="W230" i="2"/>
  <c r="W82" i="2"/>
  <c r="W72" i="2"/>
  <c r="W137" i="2"/>
  <c r="W125" i="2"/>
  <c r="W117" i="2"/>
  <c r="W109" i="2"/>
  <c r="W105" i="2"/>
  <c r="W101" i="2"/>
  <c r="W93" i="2"/>
  <c r="W49" i="2"/>
  <c r="W45" i="2"/>
  <c r="W37" i="2"/>
  <c r="W29" i="2"/>
  <c r="W250" i="2"/>
  <c r="W154" i="2"/>
  <c r="W86" i="2"/>
  <c r="W14" i="2"/>
  <c r="W44" i="2"/>
  <c r="W108" i="2"/>
  <c r="W129" i="2"/>
  <c r="W25" i="2"/>
  <c r="W48" i="2"/>
  <c r="W65" i="2"/>
  <c r="W112" i="2"/>
  <c r="W336" i="2"/>
  <c r="W328" i="2"/>
  <c r="W296" i="2"/>
  <c r="W284" i="2"/>
  <c r="W158" i="2"/>
  <c r="W175" i="2"/>
  <c r="W103" i="2"/>
  <c r="W186" i="2"/>
  <c r="W174" i="2"/>
  <c r="W7" i="2"/>
  <c r="W171" i="2"/>
  <c r="W127" i="2"/>
  <c r="W47" i="2"/>
  <c r="W42" i="2"/>
  <c r="W182" i="2"/>
  <c r="W194" i="2"/>
  <c r="W141" i="2"/>
  <c r="W145" i="2"/>
  <c r="W149" i="2"/>
  <c r="W153" i="2"/>
  <c r="W157" i="2"/>
  <c r="W161" i="2"/>
  <c r="W165" i="2"/>
  <c r="W169" i="2"/>
  <c r="W173" i="2"/>
  <c r="W177" i="2"/>
  <c r="W181" i="2"/>
  <c r="W185" i="2"/>
  <c r="W189" i="2"/>
  <c r="W193" i="2"/>
  <c r="W197" i="2"/>
  <c r="W201" i="2"/>
  <c r="W205" i="2"/>
  <c r="W140" i="2"/>
  <c r="W144" i="2"/>
  <c r="W148" i="2"/>
  <c r="W152" i="2"/>
  <c r="W156" i="2"/>
  <c r="W160" i="2"/>
  <c r="W164" i="2"/>
  <c r="W168" i="2"/>
  <c r="W172" i="2"/>
  <c r="W176" i="2"/>
  <c r="W180" i="2"/>
  <c r="W184" i="2"/>
  <c r="W188" i="2"/>
  <c r="W192" i="2"/>
  <c r="W196" i="2"/>
  <c r="W200" i="2"/>
  <c r="W204" i="2"/>
  <c r="W208" i="2"/>
  <c r="W212" i="2"/>
  <c r="W216" i="2"/>
  <c r="W220" i="2"/>
  <c r="W224" i="2"/>
  <c r="W228" i="2"/>
  <c r="W232" i="2"/>
  <c r="W209" i="2"/>
  <c r="W213" i="2"/>
  <c r="W217" i="2"/>
  <c r="W221" i="2"/>
  <c r="W225" i="2"/>
  <c r="W229" i="2"/>
  <c r="W233" i="2"/>
  <c r="W237" i="2"/>
  <c r="W241" i="2"/>
  <c r="W245" i="2"/>
  <c r="W249" i="2"/>
  <c r="W253" i="2"/>
  <c r="W257" i="2"/>
  <c r="W261" i="2"/>
  <c r="W265" i="2"/>
  <c r="W269" i="2"/>
  <c r="W273" i="2"/>
  <c r="W236" i="2"/>
  <c r="W240" i="2"/>
  <c r="W244" i="2"/>
  <c r="W248" i="2"/>
  <c r="W252" i="2"/>
  <c r="W256" i="2"/>
  <c r="W260" i="2"/>
  <c r="W264" i="2"/>
  <c r="W268" i="2"/>
  <c r="W272" i="2"/>
  <c r="W276" i="2"/>
  <c r="W278" i="2"/>
  <c r="W282" i="2"/>
  <c r="W286" i="2"/>
  <c r="W290" i="2"/>
  <c r="W294" i="2"/>
  <c r="W298" i="2"/>
  <c r="W302" i="2"/>
  <c r="W306" i="2"/>
  <c r="W310" i="2"/>
  <c r="W314" i="2"/>
  <c r="W318" i="2"/>
  <c r="W322" i="2"/>
  <c r="W326" i="2"/>
  <c r="W330" i="2"/>
  <c r="W334" i="2"/>
  <c r="W338" i="2"/>
  <c r="W277" i="2"/>
  <c r="W281" i="2"/>
  <c r="W285" i="2"/>
  <c r="W289" i="2"/>
  <c r="W293" i="2"/>
  <c r="W297" i="2"/>
  <c r="W301" i="2"/>
  <c r="W305" i="2"/>
  <c r="W309" i="2"/>
  <c r="W313" i="2"/>
  <c r="W317" i="2"/>
  <c r="W321" i="2"/>
  <c r="W325" i="2"/>
  <c r="W329" i="2"/>
  <c r="W333" i="2"/>
  <c r="W337" i="2"/>
  <c r="Z8" i="1"/>
  <c r="Z10" i="1"/>
  <c r="Z18" i="1"/>
  <c r="Z25" i="1"/>
  <c r="Z37" i="1"/>
  <c r="Z45" i="1"/>
  <c r="Z46" i="1"/>
  <c r="Z47" i="1"/>
  <c r="Z48" i="1"/>
  <c r="Z65" i="1"/>
  <c r="Z74" i="1"/>
  <c r="Z77" i="1"/>
  <c r="Z80" i="1"/>
  <c r="Y8" i="1"/>
  <c r="Y10" i="1"/>
  <c r="Y18" i="1"/>
  <c r="Y25" i="1"/>
  <c r="Y37" i="1"/>
  <c r="Y45" i="1"/>
  <c r="Y46" i="1"/>
  <c r="Y47" i="1"/>
  <c r="Y48" i="1"/>
  <c r="Y65" i="1"/>
  <c r="Y74" i="1"/>
  <c r="Y77" i="1"/>
  <c r="Y80" i="1"/>
  <c r="X8" i="1"/>
  <c r="X10" i="1"/>
  <c r="X18" i="1"/>
  <c r="X25" i="1"/>
  <c r="X37" i="1"/>
  <c r="X45" i="1"/>
  <c r="X46" i="1"/>
  <c r="X47" i="1"/>
  <c r="X48" i="1"/>
  <c r="X65" i="1"/>
  <c r="X74" i="1"/>
  <c r="X77" i="1"/>
  <c r="X80" i="1"/>
  <c r="Z78" i="1"/>
  <c r="Z58" i="1"/>
  <c r="Y57" i="1"/>
  <c r="Z72" i="1"/>
  <c r="Z62" i="1"/>
  <c r="Z61" i="1"/>
  <c r="Y59" i="1"/>
  <c r="Y55" i="1"/>
  <c r="Y42" i="1"/>
  <c r="Y43" i="1"/>
  <c r="Y40" i="1"/>
  <c r="Y39" i="1"/>
  <c r="Z54" i="1"/>
  <c r="Y32" i="1"/>
  <c r="Z26" i="1"/>
  <c r="G80" i="1"/>
  <c r="Y24" i="1"/>
  <c r="Y23" i="1"/>
  <c r="Z22" i="1"/>
  <c r="Z21" i="1"/>
  <c r="Y20" i="1"/>
  <c r="Y12" i="1"/>
  <c r="Y11" i="1"/>
  <c r="Z5" i="1"/>
  <c r="Z4" i="1"/>
  <c r="Z38" i="1" l="1"/>
  <c r="Y7" i="1"/>
  <c r="AA77" i="1"/>
  <c r="AA47" i="1"/>
  <c r="AA25" i="1"/>
  <c r="Z56" i="1"/>
  <c r="Z13" i="1"/>
  <c r="Y64" i="1"/>
  <c r="Y60" i="1"/>
  <c r="AA65" i="1"/>
  <c r="AA46" i="1"/>
  <c r="AA18" i="1"/>
  <c r="Y15" i="1"/>
  <c r="AA74" i="1"/>
  <c r="Z14" i="1"/>
  <c r="Y16" i="1"/>
  <c r="X58" i="1"/>
  <c r="AA58" i="1" s="1"/>
  <c r="AA45" i="1"/>
  <c r="Y35" i="1"/>
  <c r="Y52" i="1"/>
  <c r="X70" i="1"/>
  <c r="X63" i="1"/>
  <c r="X54" i="1"/>
  <c r="AA54" i="1" s="1"/>
  <c r="X19" i="1"/>
  <c r="X9" i="1"/>
  <c r="Y79" i="1"/>
  <c r="Y72" i="1"/>
  <c r="Y66" i="1"/>
  <c r="Y28" i="1"/>
  <c r="Y17" i="1"/>
  <c r="Y6" i="1"/>
  <c r="Z70" i="1"/>
  <c r="Z63" i="1"/>
  <c r="Z19" i="1"/>
  <c r="Z9" i="1"/>
  <c r="Z49" i="1"/>
  <c r="Y68" i="1"/>
  <c r="Y75" i="1"/>
  <c r="X73" i="1"/>
  <c r="X69" i="1"/>
  <c r="X44" i="1"/>
  <c r="X29" i="1"/>
  <c r="Y71" i="1"/>
  <c r="Y56" i="1"/>
  <c r="Y41" i="1"/>
  <c r="Z73" i="1"/>
  <c r="Z69" i="1"/>
  <c r="Z44" i="1"/>
  <c r="Z29" i="1"/>
  <c r="Z34" i="1"/>
  <c r="Z53" i="1"/>
  <c r="X79" i="1"/>
  <c r="X72" i="1"/>
  <c r="AA72" i="1" s="1"/>
  <c r="X66" i="1"/>
  <c r="X57" i="1"/>
  <c r="X42" i="1"/>
  <c r="X28" i="1"/>
  <c r="X17" i="1"/>
  <c r="X6" i="1"/>
  <c r="Y70" i="1"/>
  <c r="Y63" i="1"/>
  <c r="Y54" i="1"/>
  <c r="Y19" i="1"/>
  <c r="Y9" i="1"/>
  <c r="Z79" i="1"/>
  <c r="Z66" i="1"/>
  <c r="Z57" i="1"/>
  <c r="Z42" i="1"/>
  <c r="Z28" i="1"/>
  <c r="Z17" i="1"/>
  <c r="Z6" i="1"/>
  <c r="Y27" i="1"/>
  <c r="Z50" i="1"/>
  <c r="Y67" i="1"/>
  <c r="X76" i="1"/>
  <c r="X71" i="1"/>
  <c r="X56" i="1"/>
  <c r="X41" i="1"/>
  <c r="Y73" i="1"/>
  <c r="Y69" i="1"/>
  <c r="Y58" i="1"/>
  <c r="Y44" i="1"/>
  <c r="Y29" i="1"/>
  <c r="Z71" i="1"/>
  <c r="Z41" i="1"/>
  <c r="AA8" i="1"/>
  <c r="AA6" i="1"/>
  <c r="X40" i="1"/>
  <c r="X12" i="1"/>
  <c r="Y31" i="1"/>
  <c r="Y36" i="1"/>
  <c r="AA80" i="1"/>
  <c r="AA48" i="1"/>
  <c r="AA37" i="1"/>
  <c r="AA10" i="1"/>
  <c r="Y38" i="1"/>
  <c r="Z40" i="1"/>
  <c r="Z12" i="1"/>
  <c r="Y51" i="1"/>
  <c r="Y4" i="1"/>
  <c r="Y78" i="1"/>
  <c r="Y26" i="1"/>
  <c r="Z32" i="1"/>
  <c r="Z24" i="1"/>
  <c r="X32" i="1"/>
  <c r="X24" i="1"/>
  <c r="Y34" i="1"/>
  <c r="Z68" i="1"/>
  <c r="Z60" i="1"/>
  <c r="Z20" i="1"/>
  <c r="Z16" i="1"/>
  <c r="X52" i="1"/>
  <c r="Y62" i="1"/>
  <c r="Z30" i="1"/>
  <c r="Z33" i="1"/>
  <c r="X36" i="1"/>
  <c r="X68" i="1"/>
  <c r="X60" i="1"/>
  <c r="X20" i="1"/>
  <c r="X16" i="1"/>
  <c r="Y22" i="1"/>
  <c r="Y14" i="1"/>
  <c r="Z52" i="1"/>
  <c r="X64" i="1"/>
  <c r="Y50" i="1"/>
  <c r="Y30" i="1"/>
  <c r="Z76" i="1"/>
  <c r="Z64" i="1"/>
  <c r="X75" i="1"/>
  <c r="X67" i="1"/>
  <c r="X59" i="1"/>
  <c r="X55" i="1"/>
  <c r="X51" i="1"/>
  <c r="X43" i="1"/>
  <c r="X39" i="1"/>
  <c r="X35" i="1"/>
  <c r="X31" i="1"/>
  <c r="X27" i="1"/>
  <c r="X23" i="1"/>
  <c r="X15" i="1"/>
  <c r="X11" i="1"/>
  <c r="X7" i="1"/>
  <c r="Y61" i="1"/>
  <c r="Y53" i="1"/>
  <c r="Y49" i="1"/>
  <c r="Y33" i="1"/>
  <c r="Y21" i="1"/>
  <c r="Y13" i="1"/>
  <c r="Y5" i="1"/>
  <c r="Z75" i="1"/>
  <c r="Z67" i="1"/>
  <c r="Z59" i="1"/>
  <c r="Z55" i="1"/>
  <c r="Z51" i="1"/>
  <c r="Z43" i="1"/>
  <c r="Z39" i="1"/>
  <c r="Z35" i="1"/>
  <c r="Z31" i="1"/>
  <c r="Z27" i="1"/>
  <c r="Z23" i="1"/>
  <c r="Z15" i="1"/>
  <c r="Z11" i="1"/>
  <c r="Z7" i="1"/>
  <c r="Z36" i="1"/>
  <c r="X4" i="1"/>
  <c r="AA4" i="1" s="1"/>
  <c r="X78" i="1"/>
  <c r="AA78" i="1" s="1"/>
  <c r="X62" i="1"/>
  <c r="AA62" i="1" s="1"/>
  <c r="X50" i="1"/>
  <c r="X38" i="1"/>
  <c r="AA38" i="1" s="1"/>
  <c r="X34" i="1"/>
  <c r="X30" i="1"/>
  <c r="X26" i="1"/>
  <c r="AA26" i="1" s="1"/>
  <c r="X22" i="1"/>
  <c r="AA22" i="1" s="1"/>
  <c r="X14" i="1"/>
  <c r="Y76" i="1"/>
  <c r="X61" i="1"/>
  <c r="AA61" i="1" s="1"/>
  <c r="X53" i="1"/>
  <c r="X49" i="1"/>
  <c r="X33" i="1"/>
  <c r="AA33" i="1" s="1"/>
  <c r="X21" i="1"/>
  <c r="AA21" i="1" s="1"/>
  <c r="X13" i="1"/>
  <c r="X5" i="1"/>
  <c r="AA5" i="1" s="1"/>
  <c r="AA14" i="1" l="1"/>
  <c r="AA73" i="1"/>
  <c r="AA13" i="1"/>
  <c r="AA56" i="1"/>
  <c r="AA50" i="1"/>
  <c r="AA30" i="1"/>
  <c r="AA76" i="1"/>
  <c r="AA20" i="1"/>
  <c r="AA69" i="1"/>
  <c r="AA60" i="1"/>
  <c r="AA34" i="1"/>
  <c r="AA44" i="1"/>
  <c r="AA19" i="1"/>
  <c r="AA49" i="1"/>
  <c r="AA53" i="1"/>
  <c r="AA41" i="1"/>
  <c r="AA17" i="1"/>
  <c r="AA66" i="1"/>
  <c r="AA29" i="1"/>
  <c r="AA63" i="1"/>
  <c r="AA28" i="1"/>
  <c r="AA9" i="1"/>
  <c r="AA70" i="1"/>
  <c r="AA71" i="1"/>
  <c r="AA42" i="1"/>
  <c r="AA79" i="1"/>
  <c r="AA57" i="1"/>
  <c r="AA23" i="1"/>
  <c r="AA39" i="1"/>
  <c r="AA59" i="1"/>
  <c r="AA24" i="1"/>
  <c r="AA68" i="1"/>
  <c r="AA27" i="1"/>
  <c r="AA67" i="1"/>
  <c r="AA11" i="1"/>
  <c r="AA51" i="1"/>
  <c r="AA75" i="1"/>
  <c r="AA32" i="1"/>
  <c r="AA12" i="1"/>
  <c r="AA7" i="1"/>
  <c r="AA43" i="1"/>
  <c r="AA31" i="1"/>
  <c r="AA15" i="1"/>
  <c r="AA35" i="1"/>
  <c r="AA55" i="1"/>
  <c r="AA64" i="1"/>
  <c r="AA16" i="1"/>
  <c r="AA36" i="1"/>
  <c r="AA52" i="1"/>
  <c r="AA40" i="1"/>
</calcChain>
</file>

<file path=xl/sharedStrings.xml><?xml version="1.0" encoding="utf-8"?>
<sst xmlns="http://schemas.openxmlformats.org/spreadsheetml/2006/main" count="3987" uniqueCount="391">
  <si>
    <t>Control 1 - Segundo Cuatrimestre</t>
  </si>
  <si>
    <t>Control 2 - Segundo Cuatrimeste</t>
  </si>
  <si>
    <t>Control 3 - Segundo Cuatrimeste</t>
  </si>
  <si>
    <t>Control 4 - Segundo Cuatrimeste</t>
  </si>
  <si>
    <t>ID</t>
  </si>
  <si>
    <t>Proceso</t>
  </si>
  <si>
    <t>Riesgo</t>
  </si>
  <si>
    <t>Control 1</t>
  </si>
  <si>
    <t>Meta</t>
  </si>
  <si>
    <t>Ejecutado</t>
  </si>
  <si>
    <t>Avance</t>
  </si>
  <si>
    <t>Concepto OCI</t>
  </si>
  <si>
    <t>Control 2</t>
  </si>
  <si>
    <t>Meta2</t>
  </si>
  <si>
    <t>Ejecutado3</t>
  </si>
  <si>
    <t>Avance4</t>
  </si>
  <si>
    <t>Concepto OCI6</t>
  </si>
  <si>
    <t>Control 3</t>
  </si>
  <si>
    <t>Meta7</t>
  </si>
  <si>
    <t>Ejecutado8</t>
  </si>
  <si>
    <t>Avance9</t>
  </si>
  <si>
    <t>Concepto OCI11</t>
  </si>
  <si>
    <t>Control 4</t>
  </si>
  <si>
    <t>Meta12</t>
  </si>
  <si>
    <t>Ejecutado13</t>
  </si>
  <si>
    <t>Avance14</t>
  </si>
  <si>
    <t>Concepto OCI16</t>
  </si>
  <si>
    <t>Conteo FAVORABLE</t>
  </si>
  <si>
    <t>Conteo 
No Favorable</t>
  </si>
  <si>
    <t>Conteo SIN META</t>
  </si>
  <si>
    <t>DEP-1</t>
  </si>
  <si>
    <t>Direccionamiento Estratégico y Planeación</t>
  </si>
  <si>
    <t>Incumplimiento en la ejecución del presupuesto de inversión y en las metas proyecto y PND</t>
  </si>
  <si>
    <t>El responsable en la Oficina Asesora de Planeación realiza seguimiento trimestral al plan de adquisiciones de la entidad, verificando el grado de cumplimiento en la programación del mismo, generando alertas a los ordenadores del gasto en caso de que presenten variaciones con lo proyectado.</t>
  </si>
  <si>
    <t>Concepto Favorable</t>
  </si>
  <si>
    <t xml:space="preserve">El responsable en la Oficina Asesora de Planeación realiza seguimiento al cumplimiento de presupuesto de inversión y metas institucionales por parte de los responsables, a través del envío de alertas trimestrales por correo electrónico. En caso de que se presenten novedades en el cumplimiento, se realiza monitoreo al responsable de su ejecución para generar acciones tendientes a completar las metas proyectadas. </t>
  </si>
  <si>
    <t>El responsable en la Oficina Asesora de Planeación aprueba a través de correo electrónico la viabilidad generada en el sistema SIIF por parte del área solicitante, cada vez que sea requerida, para garantizar la disponibilidad de recursos en el presupuesto de inversión, rechazando en caso de que no se cuenten con los recursos suficientes, la información no coincida con el proyecto o no esté programado en el plan anual de adquisiciones.</t>
  </si>
  <si>
    <t/>
  </si>
  <si>
    <t>DEP-2</t>
  </si>
  <si>
    <t>Desarticulación de los elementos del Plan Estratégico Institucional (PEI) con los planes y proyectos del IGAC</t>
  </si>
  <si>
    <t>El responsable en la Oficina Asesora de Planeación revisa el contenido, calidad y consistencia de los datos consignados en el informe de gestión, cada vez que se presente por parte del responsable, con el fin de garantizar la veracidad de la información y su estructura para incluir en el informe. En caso de que presente desalineación con el marco estratégico definido por la entidad, se realiza la devolución para que el responsable haga las correcciones pertinentes</t>
  </si>
  <si>
    <t xml:space="preserve">Validar las solicitudes de creación o actualización de proyectos de inversión generadas por parte de los formuladores de proyecto en el sistema de información dispuesto por el DNP, realizando el rechazo en caso de que no sea viable la actualización y devolviendo al solicitante por parte del profesional a cargo en la Oficina Asesora de Planeación, cada vez que sea requerido. </t>
  </si>
  <si>
    <t xml:space="preserve">El responsable en la Oficina Asesora de Planeación verifica que anualmente las áreas u oficinas responsables de proyectos, identifiquen el marco estratégico del IGAC, entre lo que se incluyen los planes, metas y proyectos vigentes, a través de la socialización por cualquiera de los medios de comunicación internos que tenga establecidos por la entidad. En caso de que se presenten novedades en la socialización, se utilizarán medios alternativos para dar a conocer el marco estratégico. </t>
  </si>
  <si>
    <t>Sin meta asignada en el periodo</t>
  </si>
  <si>
    <t>DEP-3</t>
  </si>
  <si>
    <t>Inconsistencias en la información reportada en los aplicativos internos y externos de la entidad</t>
  </si>
  <si>
    <t xml:space="preserve">El responsable en la Oficina Asesora de Planeación verifica el reporte de información cargado en los aplicativos internos y externos por parte del enlace o responsable del proyecto, realizando el respectivo cierre y notificando al Jefe de la OAP con el fin de garantizar que fue verificado el contenido y su consistencia. En caso de identificar inconsistencias o falencias en el reporte, se realiza contacto a través de correo electrónico con el enlace o responsable del proyecto para corregir la información. </t>
  </si>
  <si>
    <t>El responsable en la Oficina Asesora de Planeación verifica anualmente el reporte de usuarios activos en los aplicativos internos y externos de la entidad, con el fin de asegurar que se encuentren perfiles de usuario solo para funcionarios activos y se cumplan las condiciones de seguridad y acceso a los aplicativos. En caso de identificar inconsistencias, se procede a realizar la indagación respectiva y tomar las medidas de control necesarias.</t>
  </si>
  <si>
    <t xml:space="preserve">El responsable en la Oficina Asesora de Planeación revisa cada vez que la información sea entregada por los responsables previo al cargue en los aplicativos internos y externos de la entidad, asegurando la consistencia de los datos entregados y posteriormente remitiendo correo electrónico autorizando su cargue en el sistema. En caso de identificar inconsistencias o falencias en el reporte, se realiza contacto a través de correo electrónico con el enlace o responsable para corregir la información. </t>
  </si>
  <si>
    <t>DEP-4</t>
  </si>
  <si>
    <t xml:space="preserve">Implementación de MIPG sin el cumplimiento de los requisitos normativos </t>
  </si>
  <si>
    <t>El líder responsable de cada proceso elabora anualmente y realiza seguimiento trimestral de sus planes institucionales, incluyendo las actividades que tengan que completarse de acuerdo con los requerimientos del MIPG para posterior revisión y aprobación por la Oficina Asesora de Planeación y el Comité Institucional de Gestión y Desempeño, realizando los ajustes en caso de que presenten inconsistencias o desalineaciones con el marco MIPG.</t>
  </si>
  <si>
    <t xml:space="preserve">El responsable en la Oficina Asesora de Planeación realiza seguimiento anual con los líderes de proceso a la evaluación del formulario FURAG, identificando las acciones que se deben llevar a cabo para la implementación de las políticas señaladas por MIPG. En caso de que no se estén cumplimiento los lineamientos del modelo, se programan actividades a ejecutar por parte de los procesos para mejorar la puntuación del Índice de Desempeño Institucional. </t>
  </si>
  <si>
    <t>Realizar evaluaciones semestrales de conocimientos generales del MIPG a los servidores a través de actividades diseñadas desde la Oficina Asesora de Planeación con el fin de identificar y fortalecer la adherencia de los conceptos asociados al modelo, generando oportunidades de mejora en caso de que se encuentren resultados desfavorables</t>
  </si>
  <si>
    <t xml:space="preserve">La Alta Dirección verifica anualmente el desempeño institucional de los sistemas de gestión e implementación de MIPG, con el fin de realizar la retroalimentación a los procesos de la entidad tomando las acciones de mejora pertinentes, en caso de encontrar desviaciones se genera un plan de acción para fortalecer la implementación de los requerimientos necesarios por el proceso. </t>
  </si>
  <si>
    <t>GCM-1</t>
  </si>
  <si>
    <t>Gestión de Comunicaciones y Mercadeo</t>
  </si>
  <si>
    <t>Inoportunidad o imprecisión en la  difusión de la información  de la gestión institucional</t>
  </si>
  <si>
    <t>Trimestralmente se centraliza la difusión de información institucional a través del proceso de Gestión de Comunicaciones  y Mercadeo quien consolida las necesidades enviadas por las dependencias y Direcciones Territoriales, las valida y viabiliza acorde con la estrategia de comunicaciones del instituto. En casos excepcionales, el proceso establece acciones de contingencia para cumplir con el requerimiento.
Evidencia: Base de datos en Excel con información consolidada y/o correo electrónico solicitando la información a los procesos</t>
  </si>
  <si>
    <t>GCM-2</t>
  </si>
  <si>
    <t>Generación de gastos innecesarios en la producción de publicaciones no requeridas por los usuarios</t>
  </si>
  <si>
    <t>Semestralmente se realiza el Comité Editorial, liderado por la Dirección general y el proceso de Comunicaciones y Mercadeo, con el propósito de revisar con los procesos la planeación adecuada de la producción de publicaciones teniendo en cuenta los requerimientos de los usuarios. Si por algún motivo no se realiza el Comité Editorial en la fecha establecida se reprogramará para una fecha cercana.
Evidencia: Registros de asistencia  y/o Acta de Comité</t>
  </si>
  <si>
    <t>GCM-3</t>
  </si>
  <si>
    <t>Manipulación y/o sustracción de la información misional que maneja el proceso, para beneficio propio y/o de un particular</t>
  </si>
  <si>
    <t>Cada tres meses se realiza el monitoreo del cumplimiento de la Circular donde se solicita informen los usuarios autorizados para extraer o manipular información susceptible (base de datos catastral, planos topográficos, catastrales, aerofotografías, inventarios de publicaciones, servidores de almacenamiento de información, aplicativo de facturación),  a través del envío de correo electrónico a las Direcciones Territoriales, con el propósito de validar y controlar los usuarios autorizados ante la Oficina de Informática y Telecomunicaciones (OIT). En caso de no recibir respuesta por parte de las Direcciones Territoriales, se solicitará a la OIT el bloqueo de los usuarios asignados en esta territorial, hasta que informen el usuario o usuarios de acceso.
Evidencia: Circular y Correos electrónicos</t>
  </si>
  <si>
    <t>GDO-1</t>
  </si>
  <si>
    <t>Gestión Documental</t>
  </si>
  <si>
    <t>Inoportunidad en la actualización e implementación de los instrumentos archivísticos</t>
  </si>
  <si>
    <t>Los tecnólogos dentro del GIT de Gestión Documental realizan seguimiento semestral a través de visitas técnicas a las Unidades Administrativas de la Sede Central, en la implementación de los lineamientos, Tabla de Retención Documental  TRD y normatividad vigente. En el caso de identificar incumplimiento en la aplicación de los lineamientos archivísticos por parte de las Unidades Administrativas, la coordinadora del GIT de Gestión Documental solicitará al líder del proceso se realicen las correcciones necesarias e informe de su cumplimiento. 
Evidencias: Registros de asistencia y actas de reunión. Para el caso de incumplimiento envío correos electrónicos.</t>
  </si>
  <si>
    <t xml:space="preserve">Los responsables en el GIT de Gestión Documental verifican que se realice la actualización del Programa de Gestión Documental (PGD), Tablas de Retención Documental (TRD) y Sistema Integrado de Conservación (SIC), de acuerdo con la necesidad del instituto, con el fin de dar cumplimiento de la normatividad y garantizar una adecuada gestión documental en la entidad. En el caso de que no se realice la actualización, la Coordinadora del GIT de Gestión Documental tomará las acciones pertinentes para la actualización de los documentos. 
Evidencias: Programa de Gestión Documental (PGD), Tablas de Retención Documental (TRD) y Sistema Integrado de Conservación (SIC) actualizados, presentados y aprobados al Comité Institucional de Gestión y Desempeño. </t>
  </si>
  <si>
    <t>Concepto No Favorable</t>
  </si>
  <si>
    <t>GDO-2</t>
  </si>
  <si>
    <t>Pérdida de la memoria institucional</t>
  </si>
  <si>
    <t xml:space="preserve">El responsable dentro del GIT de Gestión Documental elabora y realiza seguimiento anualmente al cronograma de transferencias primarias, conforme a los tiempos establecidos en la Tabla de Retención Documental, con el fin de garantizar el ciclo de vida del documento en las diferentes fases del archivo. En caso de identificar que no se cumplen los lineamientos de gestión documental para la transferencia, se le informan al responsable de la Oficina o Área para realizar los ajustes pertinentes. 
Evidencia: Cronograma de transferencias primarias y Actas de transferencia documental. Correo electrónico con ajustes a realizar para la transferencia al responsable (si aplica). </t>
  </si>
  <si>
    <t>GDO-3</t>
  </si>
  <si>
    <t>Sustracción, eliminación o manipulación indebida de la documentación en el Archivo Central para beneficio particular o de terceros</t>
  </si>
  <si>
    <t>El responsable dentro del GIT de Gestión Documental realiza el control de la documentación entregada a modo de préstamo a los funcionarios de la entidad, a través del formato Solicitud de documentos para consulta en el Archivo Central, garantizando que se realice la consulta de los documentos dentro del Archivo Central, incluso, si se requieren copias es el responsable del Archivo quien las realiza. 
Archivo: Formato diligenciado y firmado por el solicitante de los documentos en Archivo Central</t>
  </si>
  <si>
    <t>El responsable dentro del GIT de Gestión Documental, o responsable en la Dirección Territorial, realiza seguimiento a la actualización del Inventario documental teniendo en cuenta las transferencias documentales realizadas desde los Archivos de gestión durante el periodo, con el fin de controlar la documentación que reposa en el Archivo Central. En caso de evidenciar que no se ha llevado a cabo la actualización del inventario documental, el Coordinador del GIT de Gestión Documental tomará las acciones pertinentes para efectuar dicha actualización.
Archivo: Inventario documental actualizado, Inventario de las transferencias documentales y/o evidencia del seguimiento de la actualización del inventario documental o el cronograma de transferencias documentales</t>
  </si>
  <si>
    <t>GCO-1</t>
  </si>
  <si>
    <t>Gestión Contractual</t>
  </si>
  <si>
    <t xml:space="preserve">Inadecuada supervisión de contratos de adquisición de bienes, obras y servicios </t>
  </si>
  <si>
    <t xml:space="preserve">El supervisor del contrato revisa el informe de actividades presentado por el contratista y aprueba mediante acta de supervisión, de acuerdo con la periodicidad establecida en el contrato, con el fin de dar trámite al pago correspondiente. En caso de que se presenten inconsistencias o inconformidades en el informe presentado, el supervisor lo rechaza a través del SECOP y retorna al contratista para su ajuste respectivo. 
Evidencias: Acta de supervisión aprobada, consolidado de contratos a cargo con la supervisión realizada, pantallazos en SECOP del total de contratos a cargo supervisados y/o cualquier otro mecanismo que permita validar la supervisión del total de contratos a cargo. </t>
  </si>
  <si>
    <t xml:space="preserve">El responsable en el GIT de Gestión Contractual realiza seguimiento al cargue de los informes de supervisión y envía alertas mensuales a los responsables con el fin de que el supervisor incluya la documentación completa en el SECOP. En caso de evidenciar inconsistencias o faltantes, dentro de la misma alerta se reporta para su corrección. 
Evidencias: Correo electrónico con la alerta mensual </t>
  </si>
  <si>
    <t>GCO-2</t>
  </si>
  <si>
    <t>Manipulación del proceso contractual  para beneficio particular o de terceros en la adjudicación de un contrato</t>
  </si>
  <si>
    <t>El responsable en el GIT de Gestión Contractual revisa las condiciones del proceso a adelantar y publica en el SECOP II los documentos que soportan el proceso para conocimiento de los interesados, si se presentan inquietudes u observaciones. En caso de que los interesados presenten requerimientos sobre el proceso, se remitirá al Área u Oficina responsable para contestar y posteriormente se da respuesta a través del SECOP II al solicitante.  
Evidencia: Consolidado de observaciones del proceso en la plataforma SECOP II (si aplica).</t>
  </si>
  <si>
    <t xml:space="preserve">El responsable en el GIT de Gestión Contractual verificará el cumplimiento de los requisitos de la contratación y en caso de presentar inconsistencias se devolverá mediante lista de chequeo para las respectivas correcciones. 
Evidencia: Correo remitido (si aplica) o lista de chequeo                                                                                                  </t>
  </si>
  <si>
    <t>GCO-3</t>
  </si>
  <si>
    <t>Pérdida de bienes de las instalaciones del Almacén del IGAC</t>
  </si>
  <si>
    <t xml:space="preserve">El responsable de la custodia de los activos o elementos del Almacén solicita reporte mensual de la apertura y cierre de las bodegas a la empresa de vigilancia y seguridad a cargo, con el fin de verificar las fechas de apertura, cierre y novedades relevantes presentadas, propendiendo por el manejo y custodia eficiente de los recursos físicos.
Evidencias:  Reporte mensual recibido por la empresa de seguridad y reporte de novedades realizadas por el Almacén.
</t>
  </si>
  <si>
    <t>Los responsables del Almacén, o responsable en Direcciones Territoriales, realizan inventario anualmente de los elementos y bienes almacenados en la bodega, generando un informe de la conciliación de los registros en el sistema frente a los físicos, en caso de presentar diferencias se llevan a cabo las acciones correctivas y ajustes necesarios para subsanar las diferencias presentadas.
Evidencia: Informes de inventario, actas, comprobantes de ajustes y/o notificaciones por correo electrónico.</t>
  </si>
  <si>
    <t>El responsable del Almacén y el Coordinador del GIT de Gestión Contractual verifica que sea diligenciado y firmado completamente el formato de inducción al personal nuevo y antiguo que participa en las actividades que se llevan a cabo en el Almacén, con el fin de garantizar que se cumplan los procedimientos establecidos y propender por el manejo y custodia eficiente de los recursos físicos.
Evidencias: Formato de inducción a contratistas diligenciado y firmado, registros de asistencia a socializaciones, material fotográfico y/o correos electrónicos remitidos.</t>
  </si>
  <si>
    <t>GTH-1</t>
  </si>
  <si>
    <t>Gestión del Talento Humano</t>
  </si>
  <si>
    <t>Incumplimiento del plan de trabajo del Sistema de Gestión de Seguridad y Salud en el Trabajo vige</t>
  </si>
  <si>
    <t>El responsable en el GIT de Gestión de Talento Humano y el líder del SGSST realiza seguimiento mensual al Plan de Seguridad y Salud en el Trabajo a través de la verificación y validación de las actividades programadas y cumplimiento, contrastando el informe mensual con el soporte de las evidencias subidas en el Drive y  en caso de no realizar la actividad  se hará la  reprogramación correspondiente.                                                                                                                                                       
Evidencias:  Informe mensual soportado con las evidencias en DRIVE y/o reporte del indicador de cumplimiento y/o actas de comité en Direcciones territoriales validando el seguimiento</t>
  </si>
  <si>
    <t>GTH-2</t>
  </si>
  <si>
    <t>Posibilidad de incumplimiento del Plan de Previsión de Recursos Humanos en la vigencia</t>
  </si>
  <si>
    <t xml:space="preserve">El responsable en el GIT de Gestión de Talento Humano realiza seguimiento mensual al Plan de Previsión de Recursos Humanos a través de la verificación y validación de las actividades programadas y su cumplimiento, contrastando el informe mensual con el soporte de las evidencias subidas en el Drive y  en caso de no realizar la actividad  se hará la  reprogramación correspondiente.                                                           
Evidencias:  Informe mensual soportado con las evidencias en DRIVE y/o reporte del indicador de cumplimiento. </t>
  </si>
  <si>
    <t>GTH-3</t>
  </si>
  <si>
    <t>Incumplimiento del Plan Institucional de Capacitación para la vigencia</t>
  </si>
  <si>
    <t>El responsable en el GIT de Gestión de Talento Humano realiza seguimiento mensual al Plan Institucional de Capacitación a través de la verificación y validación de las actividades programada y su cumplimiento, contrastando el informe mensual con el soporte de las evidencias subidas en el Drive y  en caso de no realizar la actividad  se hará la  reprogramación correspondiente.
Evidencias:  Informe mensual soportado con las evidencias en DRIVE y/o reporte del indicador de cumplimiento y/o reportes de seguimiento de capacitación desde las Direcciones Territoriales</t>
  </si>
  <si>
    <t>GTH-4</t>
  </si>
  <si>
    <t xml:space="preserve">Pérdida de Confidencialidad, Integridad y Disponibilidad de la información </t>
  </si>
  <si>
    <t>Objetivo de Control Orientado a seguridad de la información:  A.11.1.5 - Trabajo en áreas seguras
El auxiliar administrativo diligencia el formato cuando sea requerido el Préstamo de historias laborales, cada vez que un usuario requiere la consulta de un expediente de historia laboral el cual es consultado en la dependencia solicitante o en el área de talento humano. En caso de que el auxiliar administrativo no se encuentre las contratistas autorizadas de Gestión documental pueden prestar los expedientes y a su vez diligenciar el formato.
Evidencia:  Formato de Préstamo de historias laborales diligenciado.</t>
  </si>
  <si>
    <t>Objetivo de Control Orientado a seguridad de la información: A.9.2.6 -  Retiro o ajuste de los derechos de acceso
El Coordinador del GIT de Talento Humano realiza una solicitud de cambio de perfiles asociados a una cuenta de usuario cuando ocurre un cambio de funcionario, a a través de la creación de una incidencia en la mesa de servicios de TI a la OTI, indicando la creación o supresión de un usuario para el módulo de personal y nómina 
Evidencia: Ticket de solicitud de creación en GLPI.</t>
  </si>
  <si>
    <t>GJU-1</t>
  </si>
  <si>
    <t>Gestión Jurídica</t>
  </si>
  <si>
    <t>Inoportunidad  en la respuesta a los requerimientos en procesos judiciales</t>
  </si>
  <si>
    <t>El responsable asignado de la Oficina Asesora Jurídica en Sede Central, o el abogado en las Direcciones Territoriales, realiza seguimiento y control judicial presencial o virtual dos veces por semana con la finalidad de vigilar y controlar las actuaciones judiciales, a través del diligenciamiento del formato vigente de control de estado de procesos judiciales. (A, B) 
Evidencia: Formato diligenciado "Control de estado de procesos judiciales" vigente.</t>
  </si>
  <si>
    <t>El responsable asignado de la Oficina Asesora Jurídica en Sede Central, o el abogado en las Direcciones Territoriales, solicitarán a través de memorando o correo electrónico los conceptos técnicos a los distintos procesos de la entidad, teniendo en cuenta los términos establecidos por el ente judicial en el requerimiento. 
Evidencia: Memorando y/o correo electrónico de solicitud de conceptos técnicos.</t>
  </si>
  <si>
    <t>El(la) Jefe de la Oficina Asesora Jurídica o a quien asigne en Sede Central realiza mensualmente reuniones de seguimiento a los abogados de las Direcciones Territoriales, con la finalidad de retroalimentar, apoyar y controlar la gestión judicial. 
Evidencia: Convocatoria a través de correo electrónico, acta de reunión, agenda y/o pantallazo de los participantes (convocatoria virtual)</t>
  </si>
  <si>
    <t>GJU-2</t>
  </si>
  <si>
    <t>Respuesta indebida o fuera de los términos legales a los  procesos judiciales, para beneficiar los intereses de un tercero</t>
  </si>
  <si>
    <t>El responsable asignado de la Oficina Asesora Jurídica en Sede Central, o el abogado en las Direcciones Territoriales, realiza seguimiento y control judicial presencial o virtual dos veces por semana con la finalidad de vigilar y controlar las actuaciones judiciales, a través del diligenciamiento del formato vigente de control de estado de procesos judiciales.
Evidencia: Formato diligenciado "Control de estado de procesos judiciales" vigente.</t>
  </si>
  <si>
    <t>El responsable asignado de la Oficina Asesora Jurídica en Sede Central, realiza semestralmente la verificación en el sistema de información de la Rama Judicial de los antecedentes disciplinarios de la totalidad de los abogados que ejercen representación judicial en la entidad (Sede Central y Direcciones Territoriales).
Evidencia: Certificados de antecedentes disciplinarios, correo electrónico remitido a la Jefe de la OAJ con el reporte.</t>
  </si>
  <si>
    <t xml:space="preserve">El responsable asignado de la Oficina Asesora Jurídica en Sede central, realiza junto con el reparto del proceso judicial o extrajudicial al abogado la solicitud de manifestación de conflicto de interés, inhabilidad o incompatibilidad para actuar en el proceso judicial, con la finalidad de que la OAJ determine su existencia. 
Evidencia: Correo electrónico remitido al abogado y recibido con la manifestación. </t>
  </si>
  <si>
    <t>GJU-3</t>
  </si>
  <si>
    <t xml:space="preserve">Pérdida de Confidencialidad, Integridad y Disponibilidad del activo de información </t>
  </si>
  <si>
    <t>Objetivo de Control Orientado a seguridad de la información: A.9.2.1 - Registro y cancelación del registro de usuarios
El administrador de la herramienta EKOGUI a través de un contratista designado por la Jefe de la Oficina Asesora Jurídica realiza el control de la creación, modificación y eliminación de los usuarios y contraseñas de la herramienta, por medio de la recepción de una solicitud mediante correo electrónico incluyendo datos personales como nombre completo, cedula, correo institucional y personal, ciudad, departamento, dependencia y el módulo al cual requiere acceder. La creación de usuarios diferentes al rol abogado litigante debe ser autorizado por la jefe asesora jurídica a través de correo electrónico. En caso de que la administradora del EKOGUI no se encuentre activa, el Asistente secretario de la Oficina General, quien es el propietario de la cuenta de usuario, puede ingresar al sistema y desempeñar este rol.
Evidencia: Solicitud realizada mediante correo electrónico.</t>
  </si>
  <si>
    <t>SCP-1</t>
  </si>
  <si>
    <t>Servicio al Ciudadano y Participación</t>
  </si>
  <si>
    <t>Inoportuna atención a las peticiones, quejas, reclamos, denuncias, y sugerencias solicitados por los ciudadanos y grupos de interés en los diferentes canales de atención.</t>
  </si>
  <si>
    <t>Trimestralmente el servidor público designado del GIT Servicio al ciudadano realiza seguimiento a las directrices impartidas por la coordinación con el objetivo de verificar que en la Sede central y Direcciones Territoriales den cumplimiento a los lineamientos impartidos. En caso de encontrar que no haya cumplimiento se requiere al funcionario solicitando una justificación de sus actuaciones.
Evidencia: Registro escrito del seguimiento yo correo electrónico yo memorando interno con observaciones en caso que aplique </t>
  </si>
  <si>
    <t>El servidor público designado por el GIT Servicio al ciudadano identifica cada 6 (seis) meses los requerimientos yo necesidades en el aplicativo de Gestión Documental para el desarrollo de funcionalidades que permitan verificar la información a reportar a las diferentes áreas. En caso de que no se pueda realizar el desarrollo en el aplicativo se solicita a la dependencia correspondiente la justificación del incumplimiento de la solicitud.
Evidencia: correos electrónicos yo memorando interno con los requerimientos yo registros de asistencia yo memorando interno con la justificación del incumplimiento  </t>
  </si>
  <si>
    <t>SCP-2</t>
  </si>
  <si>
    <t>Recibir dádivas para manipular el derecho de turno de las peticiones realizadas por los ciudadanos y/o grupos de interés para beneficio propio o de terceros</t>
  </si>
  <si>
    <t>Trimestralmente el servidor público designado del GIT Servicio al ciudadano realiza seguimiento al cumplimiento del procedimiento y a los protocolos de atención para verificar que estén cumpliendo con lo establecido y no se de prelación a ningún turno. En caso de encontrar que no haya cumplimiento o identificar un incumplimiento al derecho de turno presencial se requiere al funcionario solicitando una justificación de sus actuaciones. 
Evidencia: Registros de asistencia yo correo electrónico y/o memorando interno con observaciones en caso que aplique</t>
  </si>
  <si>
    <t>SEI-1</t>
  </si>
  <si>
    <t>Seguimiento y Evaluación Institucional</t>
  </si>
  <si>
    <t>Incumplimiento del Programa Anual de Auditorias Internas de Gestión</t>
  </si>
  <si>
    <t>El Jefe de la Oficina de Control Interno realiza mensualmente seguimiento al Programa Anual de Auditorias Internas de Gestión junto con el equipo de la OCI a través del monitoreo del Plan de Acción Anual PAA vigente. En caso de detectar un posible incumplimiento del Programa, se realiza un ajuste al cronograma de las actividades.
Evidencia: Acta de reunión y/o cronograma de auditoría verificado.</t>
  </si>
  <si>
    <t xml:space="preserve">El Jefe de la OCI realiza semestralmente evaluaciones a los auditores sobre los elementos requeridos para el ejercicio de auditoría con el fin de detectar el nivel de actualización y la fortaleza de las competencias de los auditores. En caso de presentar resultados deficientes, se procede a realizar planes de mejoramiento individuales para corregir o subsanar los resultados.
Evidencia: Resultados de la evaluación a los auditores y/o plan de mejoramiento individual (si aplica). </t>
  </si>
  <si>
    <t>SEI-2</t>
  </si>
  <si>
    <t>Incumplimiento de alguna de las normas legales, técnicas y de la entidad durante el ejercicio de auditoria</t>
  </si>
  <si>
    <t>El jefe de la OCI realiza la revisión de los informes preliminares y finales presentados por los auditores como resultado de las auditorías internas de gestión, frente a los criterios establecidos durante el proceso de planeación de la auditoría. En caso de detectar un posible incumplimiento de alguno de los criterios, se procede a determinar la causa del no cumplimiento y a subsanar la omisión o el error.
Evidencia:  Informes preliminares y finales presentados por correo electrónico al Jefe de la OCI y/o verificaciones realizadas al informe por parte del jefe de la OCI.</t>
  </si>
  <si>
    <t xml:space="preserve">El responsable en la Oficina de Control Interno verifica mensualmente que la información como resultado de las auditorías (informes, evidencias de verificación, etc.) se incluya en las carpetas compartidas del correo de la oficina en Drive para su permanente consulta. En caso de detectar novedades en la información que se subió a la carpeta, se establece comunicación con el auditor encargado para que se corrija o cargue la información faltante.
Evidencia: Correo electrónico de verificación por el responsable de la Oficina de Control Interno a los miembros del equipo. </t>
  </si>
  <si>
    <t>SEI-3</t>
  </si>
  <si>
    <t>Desarrollo de ejercicios auditores con resultados subjetivos y/o parciales</t>
  </si>
  <si>
    <t>SEI-4</t>
  </si>
  <si>
    <t>Omisión y/o encubrimiento deliberado durante la revisión y verificación 
de situaciones irregulares conocidas y/o encontradas en el proceso auditor, para favorecimiento propio o de terceros</t>
  </si>
  <si>
    <t>El Jefe de la OCI realiza la verificación de los hallazgos contenidos en el informe preliminar e informe final, con el fin de detectar situaciones de omisiones deliberadas por parte de los auditores. En caso de detectar una posible omisión deliberada se procede a confirmar su existencia y solicitar la investigación disciplinaria correspondiente para el auditor. 
Evidencia: Informes de auditoria revisados y objetados.</t>
  </si>
  <si>
    <t>GSA-1</t>
  </si>
  <si>
    <t>Gestión de Servicios Administrativos</t>
  </si>
  <si>
    <t xml:space="preserve"> Gestión inadecuada de los impactos ambientales generados por la entidad</t>
  </si>
  <si>
    <t xml:space="preserve">El responsable del Sistema de Gestión Ambiental revisa las actividades de los procesos a la luz de la normatividad ambiental vigente, y actualiza (si aplica) la Matriz de identificación y cumplimiento legal Ambiental y la Matriz de Identificación de aspectos y valoración de impactos ambientales, aplicando el procedimiento respectivo. En caso de encontrar desviaciones, el responsable del SGA ajustará las matrices y sensibilizará al proceso afectado a través de los medios de comunicación definidos por la entidad.
Evidencia:  Matriz de identificación y cumplimiento legal Ambiental actualizada y/o Matriz de Identificación de aspectos y valoración de impactos ambientales actualizada. Sensibilizaciones realizadas (si aplica). </t>
  </si>
  <si>
    <t>El responsable del Sistema de Gestión Ambiental (SGA) realiza seguimiento trimestral al cumplimiento del Plan de Trabajo Ambiental en la Sede Central y en las Direcciones Territoriales, con el fin de asegurar la implementación de las actividades contempladas en el plan, verificando que la información incluida y reportada corresponda al avance conforme a las evidencias suministradas. En caso de encontrar novedades, el profesional se comunicará con la persona que realizó el reporte para que se hagan los ajustes pertinentes.
Evidencia: Correo electrónico de seguimiento al Plan de Trabajo Ambiental</t>
  </si>
  <si>
    <t xml:space="preserve">El responsable asignado en la Dirección Territorial verifica el cumplimiento de las actividades contempladas en la Matriz de identificación y cumplimiento legal Ambiental y la Matriz de Identificación de aspectos y valoración de impactos ambientales, realizando el reporte respectivo de acuerdo con los controles operacionales de las matrices y la periodicidad definida en cada uno. En caso de encontrar novedades, el profesional en Sede Central se comunicará con la persona que realizó el reporte para que se hagan los ajustes pertinentes.
Evidencia: Correos de reporte de cumplimiento de los controles operaciones definidos en las matrices  </t>
  </si>
  <si>
    <t>GSA-2</t>
  </si>
  <si>
    <t>Inoportunidad en la prestación de servicios administrativos y/o infraestructura física para el funcionamiento de la entidad</t>
  </si>
  <si>
    <t xml:space="preserve">El responsable en el GIT de servicios administrativos verifica mensualmente el Plan Anual de Adquisiciones del proceso con el fin de realizar el seguimiento a su cumplimiento. En caso de que se presenten variaciones o se requieran hacer modificaciones (si aplica), se revisa el Plan y se remite al proceso de Gestión Contractual para su aprobación y actualización. 
Evidencia: Plan Anual de Adquisiciones del proceso verificado y/o correo que evidencie la solicitud de modificaciones. </t>
  </si>
  <si>
    <t>El responsable en las Direcciones Territoriales identifica las necesidades de infraestructura física que requiere y se remite para el estudio, consolidación, priorización y aprobación (según aplique) de la Sede Central de los requerimientos solicitados. En caso de presentar observaciones, se solicita realizar los ajustes al responsable encargado. 
Evidencia: Correo electrónico con la aprobación de la solicitud y/o Plan de mantenimiento aprobado.</t>
  </si>
  <si>
    <t xml:space="preserve">El responsable asignado en el GIT de Servicios Administrativos realiza el seguimiento anual al Plan de mantenimiento, con el fin de garantizar su ejecución y ajustes respectivos, los cuales son aprobados por el Coordinador del GIT del proceso cada vez que se requiera. En caso de presentar observaciones, se solicita realizar los ajustes al responsable encargado. 
Evidencia: Seguimiento realizado al Plan de mantenimiento y/o correos de aprobación a las modificaciones del plan. </t>
  </si>
  <si>
    <t>GSA-3</t>
  </si>
  <si>
    <t>Posibilidad de uso del servicio de transporte del IGAC para actividades personales o que beneficien a terceros diferentes a temas laborales</t>
  </si>
  <si>
    <t>El responsable de la programación de los servicios de transporte verifica que el formato de solicitud esté debidamente diligenciado y autorizado por el Subdirector, Secretario General, Director Territorial y/o Coordinador GIT. En caso de no ser así, devuelve la solicitud y requiere cumplimiento.
Evidencia: Control del formato Solicitud de servicios de transporte correctamente diligenciado y debidamente autorizado con firmas.</t>
  </si>
  <si>
    <t>El responsable de los servicios de transporte en el GIT de Servicios Administrativos verifica la planilla de programación de transporte, con el fin de validar el correcto diligenciamiento del formato, incluyendo el tiempo de recorrido. En caso de presentar observaciones, se registran en el formato y se requerirá la presencia del conductor y del servidor para mayor información sobre el hecho y la fijación de compromisos. 
Evidencia: Planilla de programación de transporte verificada para los casos con observaciones y/o comunicado realizado al conductor o servidor (si aplica).</t>
  </si>
  <si>
    <t>GFI-1</t>
  </si>
  <si>
    <t>Gestión Financiera</t>
  </si>
  <si>
    <t>Registros presupuestales, contables y de tesorería generados inoportunamente</t>
  </si>
  <si>
    <t xml:space="preserve">Permanentemente, el coordinador del GIT presupuesto en la Sede Central y los pagadores en las Direcciones territoriales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Evidencia: Visto bueno a memorandos </t>
  </si>
  <si>
    <t>Permanentemente, el coordinador del GIT en la Sede Central y los pagadores en las Direcciones territoriales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Evidencia: Documentos soporte de los registros presupuestales</t>
  </si>
  <si>
    <t>Permanentemente, el coordinador del GIT en la Sede Central y los pagadores en las Direcciones territoriales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Evidencia: Soportes de los registros presupuestales</t>
  </si>
  <si>
    <t>GFI-2</t>
  </si>
  <si>
    <t>Registros presupuestales, contables y de tesorería que no coincidan con la realidad</t>
  </si>
  <si>
    <t>Permanentemente, los coordinadores de los GIT Gestión Financiera verifican el adecuado registro de la información financiera cotejando que la información contable coincida con los documentos soporte y la ultima normatividad. En caso contrario, se  emiten lineamientos con el fin de sensibilizar a los responsables de registrar la información de los procedimientos del GIT del proceso.
Evidencia: Cuadro de ingresos actualizado.</t>
  </si>
  <si>
    <t>GFI-4</t>
  </si>
  <si>
    <t>Manejo indebido de recursos financieros por parte de quienes los administran en la entidad para beneficio propio o de terceros</t>
  </si>
  <si>
    <t>Mensualmente, los responsables en los GIT de Contabilidad y Tesorería de la Sede Central y los pagadores y contadores de las Direcciones Territoriales verifican que se realizó oportunamente la gestión de los recursos,
comparando la información de los extractos bancarios contra el reporte del libro de bancos del SIIF Nación II. En caso que los saldos no coincidan, se deja registrado en las Conciliaciones Bancarias para su depuración una vez sean identificados.
Evidencia: Registros de depuración de saldos y Conciliaciones bancarias realizadas.</t>
  </si>
  <si>
    <t>Cada vez que se solicite reembolso y al cierre de la caja menor, el funcionario responsable de hacer la legalización de la caja menor en el GIT de contabilidad coteja los documentos soporte de la misma con lo registrado en el SIIF Nación II, verificando fecha, factura, valor, tercero. Si no coinciden, solicita al responsable de la caja menor que allegue los soportes adecuados.
Evidencia: Documento de legalización de caja menor.</t>
  </si>
  <si>
    <t>Permanentemente, los responsables en los GIT de Presupuesto, Contabilidad y Tesorería de la Sede Central y los pagadores y contadores de las Direcciones Territoriales verifican que los documentos soporte que autorizan los gastos vengan firmados por el ordenador del gasto. En caso contrario, devuelven el documento para que sea allegado con la firma respectiva. 
Evidencia: Documentos soporte con firma.</t>
  </si>
  <si>
    <t>GIS-1</t>
  </si>
  <si>
    <t>Gestión Informática de Soporte</t>
  </si>
  <si>
    <t>Incumplimiento en los acuerdos de niveles de servicio establecidos en el catálogo de servicios de TI</t>
  </si>
  <si>
    <t>Mensualmente el líder de mesa de servicios y los ingenieros de sistemas de las DT, verifican el estado de las solicitudes de atención, así como los seguimientos asociados a aquellas en estado no resuelto, con el objetivo de identificar los motivos por los cuales no se ha dado solución. En caso de encontrar solicitudes no resueltas en los plazos de los acuerdos de nivel de servicio, se realiza un informe para la jefatura de la OIT, para la generación un plan de atención de solicitudes.
Evidencia: Reporte de la herramienta de gestión de soporte técnico</t>
  </si>
  <si>
    <t>GIS-2</t>
  </si>
  <si>
    <t>Inoportunidad en la ejecución de mantenimientos preventivos de los dispositivos tecnológicos</t>
  </si>
  <si>
    <t>Trimestralmente, el líder de la mesa de servicios realiza seguimiento al cronograma de mantenimientos preventivos programados en la vigencia, en caso de identificar retrasos se informa a la jefatura de la OIT, a fin de que se realicen las gestiones pertinentes para acelerar el proceso.
Evidencia: Cronograma de mantenimiento con seguimiento y control registro de mantenimientos</t>
  </si>
  <si>
    <t xml:space="preserve">El coordinador del GIT de Infraestructura Tecnológica, de manera permanente identifica en la herramienta de seguimiento a la infraestructura (monitoreo) la ocurrencia de un evento que pueda representar peligro para la infraestructura, a fin de programar mantenimiento prioritario. En caso de evidenciar falla, se informa a la jefatura de la OIT para priorizar mantenimiento. 
Evidencia: Reporte de herramienta de monitoreo
</t>
  </si>
  <si>
    <t>GIS-3</t>
  </si>
  <si>
    <t>Pérdida de Confidencialidad, Integridad y Disponibilidad de los activos de información</t>
  </si>
  <si>
    <t>Mensualmente, el coordinador del GIT de Infraestructura Tecnológica revisa los perfiles y roles sobre las bases de datos con el fin de detectar usuarios con privilegios no necesarios y roles no aprobados. De lo anterior se realiza reporte para la jefatura de la OIT.  Si se encuentran perfiles o roles no autorizados y/o con privilegios excesivos se procede a la cancelación de los mismos.
Evidencia: Reporte de permisos y privilegios de bases de datos.</t>
  </si>
  <si>
    <t>El Administrador de bases de datos  atiende cada solicitud de permisos de acceso a las bases de datos institucionales las cuales se gestionan a través de requerimientos en la herramienta tecnológica de la mesa de servicios, a solicitud de los usuarios. El requerimiento debe ser presentado por parte de los líderes de proceso y/o Directores Territoriales. En caso de que los privilegios no sean autorizados por los líderes de proceso y/o directores territoriales se rechaza la solicitud y  no se asignan los permisos en las bases de datos.
Evidencia:  Pantallazos de atención a solicitudes de permisos de acceso a la base de datos debidamente autorizados por los líderes de proceso y/o Directores Territoriales.</t>
  </si>
  <si>
    <t>Los ingenieros de sistemas de las DT atienden las solicitudes de permisos de acceso a las bases de datos de Cobol las cuales se gestionan a través de requerimientos de la herramienta tecnológica de la mesa de servicios, a solicitud de los usuarios. El requerimiento debe estar soportado con el correo electrónico de autorización por parte del Director Territorial. En caso de que la solicitud no llegue autorizada por el Director Territorial, el ingeniero no asigna ningún permiso en la herramienta.
Evidencia: Reportes de solicitudes de permisos de acceso a la base de datos Cobol debidamente autorizada por los Directores Territoriales.</t>
  </si>
  <si>
    <t>GIS-4</t>
  </si>
  <si>
    <t>Objetivo de Control Orientado a seguridad de la información: A.9.2.5 - Revisión de los derechos de acceso de usuarios
Mensualmente el Coordinador del GIT de Infraestructura Tecnológica revisa los perfiles y roles sobre las bases de datos con el fin de detectar usuarios con privilegios no necesarios y roles no aprobados. De lo anterior, se realiza reporte para la jefatura de la OIT.  Si se encuentran perfiles o roles no autorizados y/o con privilegios excesivos se procede a la cancelación de los mismos.
Evidencia: Reporte de permisos y privilegios de bases de datos.</t>
  </si>
  <si>
    <t>Objetivo de Control Orientado a seguridad de la información: A.12.3.1 - Respaldo de información
El administrador de la herramienta de copias de respaldo realiza la programación de las tareas de backup de acuerdo con lo establecido en el procedimiento de copias de respaldo. Si la herramienta genera un error en la ejecución de las tareas programadas de las copias de respaldo el administrador revisa con el responsable de definir la política  de copia de respaldo para validar si se ha modificado el repositorio de información.
Evidencia: Informe herramienta copias de respaldo.</t>
  </si>
  <si>
    <t>GTI-1</t>
  </si>
  <si>
    <t>Gestión de Tecnologías de la Información</t>
  </si>
  <si>
    <t>Inoportunidad en la entrega de las necesidades de las soluciones informáticas requeridas por la entidad para el cumplimiento de sus objetivos</t>
  </si>
  <si>
    <t>Anualmente el Jefe de la Oficina de Informática y Telecomunicaciones mediante comunicado solicita a las diferentes dependencias y Direcciones Territoriales las necesidades tecnológicas requeridas para el cumplimiento de sus metas. Posteriormente se consolidan y se aprueban. En Comité institucional de gestión y desempeño se socializan y se priorizan de acuerdo con las necesidades institucionales. En caso que no se considere viable alguna necesidad se contemplarán aplazamientos para próximas vigencias.
Evidencia:  Comunicados y/o actas de reunión de Comité Institucional de Gestión y Desempeño.</t>
  </si>
  <si>
    <t>GTI-2</t>
  </si>
  <si>
    <t>Errores no detectados en la construcción de las aplicaciones de software</t>
  </si>
  <si>
    <t>Todo desarrollo en su fase de análisis debe contemplar los tipos de pruebas a realizar (funcionales y no funcionales). Durante la etapa de puesta en producción se verifica que los escenarios se hayan ejecutado y queden documentados en los formatos establecidos. En caso de que en la fase de producción se presenten fallas se corrigen de acuerdo a las pruebas definidas en la fase de análisis. 
Evidencia: Formato "Caso de prueba"  debidamente diligenciado.</t>
  </si>
  <si>
    <t>GTI-3</t>
  </si>
  <si>
    <t>Indisponibilidad de infraestructura tecnológica para soportar los servicios de TI requeridos  por la entidad</t>
  </si>
  <si>
    <t>El coordinador del GIT de Infraestructura tecnológica mensualmente revisa la vigencia de los contratos de soporte y genera alertas informando al Jefe de la Oficina de Informática y Telecomunicaciones respecto de los vencimientos cercanos. En caso que la alerta de vencimiento de contratos no se genere oportunamente, se gestiona con la alta dirección la asignación de los recursos requeridos.  
Evidencia:  Correos electrónicos</t>
  </si>
  <si>
    <t>Monitoreo permanente a la infraestructura tecnológica por parte del coordinador de este GIT que permita identificar e implementar acciones preventivas para garantizar la disponibilidad del servicio.  En caso que no se realice el monitoreo se realiza la acción correctiva correspondiente.
Evidencia: reporte de monitoreo.</t>
  </si>
  <si>
    <t>GTI-4</t>
  </si>
  <si>
    <t>Posibilidad de uso de infraestructura tecnológica para fines personales o comerciales</t>
  </si>
  <si>
    <t xml:space="preserve">El GIT de Infraestructura tecnológica, cuando se requiera, asigna privilegios de acceso a la infraestructura con base en el menor privilegio y de acuerdo con los permisos requeridos y autorizados, para evitar ingresos no autorizados a las herramientas tecnológicas. En caso que un perfil quede asignado incorrectamente, se procede a realizar corrección en la asignación del permiso.
Evidencia:  Reporte de creación y modificación de usuarios en la herramienta de la mesa de servicios. </t>
  </si>
  <si>
    <t>GTI-5</t>
  </si>
  <si>
    <t xml:space="preserve">Pérdida de Integridad y Disponibilidad 
de los activos de información </t>
  </si>
  <si>
    <t>Objetivo de Control Orientado a seguridad de la información: A.15.1.1 - Política de seguridad de la información para las relaciones con proveedores
El servidor público o contratista designado por el Jefe de la OIT realiza un concepto técnico con base en lo establecido en el procedimiento de compras para evaluar que la compra y/o contratación de bienes y/o servicios de las TIC´s apoye el cumplimiento de las políticas de seguridad de la información del Instituto. En caso de no cumplir con las políticas de seguridad de la información no se aprueba la compra.
Evidencia: Memorando con concepto técnico</t>
  </si>
  <si>
    <t>GAG-1</t>
  </si>
  <si>
    <t>Gestión Agrológica</t>
  </si>
  <si>
    <t>Alteración de los resultados de los productos agrológicos para beneficio propio o de un tercero</t>
  </si>
  <si>
    <t>El facilitador del sistema de gestión integrado o el profesional de control de calidad en el proceso realiza el seguimiento al cumplimiento de la documentación del SGI, formatos y sus controles, lo cual se debe hacer a través de la aplicación de listas de chequeo que permita evaluar el cumplimiento del paso a paso para generar los productos de la Subdirección; esta actividad se debe efectuar como mínimo mensualmente. Para el caso en que se encuentre una desviación o desconocimiento en el procedimiento para generar los productos por alguno de los servidores públicos se procederá a hacer una reinducción del proceso o se cambiará de actividad. 
Evidencia: Listas de chequeo diligenciadas, la actualización de la documentación según aplique y soportes de la reinducción o cambio de actividad.</t>
  </si>
  <si>
    <t>GAG-2</t>
  </si>
  <si>
    <t>Incumplimiento en la elaboración de los productos programados en el proceso de Gestión Agrológica</t>
  </si>
  <si>
    <t>Seguimiento trimestral al reporte y análisis de las metas e indicadores en los comités de mejoramiento convocados por el Subdirector de Agrología, con el fin de verificar el cumplimiento en la generación de los productos programados por el proceso de Gestión Agrológica. En caso de que se detecten desviaciones se analizan las causas y se determinan las acciones que deben adelantar los responsables y se pueden evidenciar en el registro de asistencia o acta.
Evidencia: Reporte del seguimiento de metas e indicadores y acciones, los cuales se pueden evidenciar en el acta del comité de mejoramiento y registro de asistencia.</t>
  </si>
  <si>
    <t>GAG-3</t>
  </si>
  <si>
    <t>Calidad deficiente de los productos generados por la Gestión Agrológica</t>
  </si>
  <si>
    <t>La facilitadora del Sistema de Gestión Integrado, o el profesional encargado, verifican mensualmente la aplicación de la documentación asociada a la ejecución del proceso de Gestión Agrológica a través del diligenciamiento de una lista de chequeo que contiene los ítems que se deben evaluar. En caso de detectar desviaciones se realiza la reinducción al funcionario o contratista en puesto de trabajo.
Evidencia: Listas de chequeo aplicadas y/o soportes asociados a la reinducción cuando aplique.</t>
  </si>
  <si>
    <t>Cada vez que se requiera, los profesionales asignados de cada proyecto o convenio aplican los controles de calidad establecidos en el proceso de Gestión Agrológica, con el propósito de verificar que se cumplen todos los parámetros establecidos en cada etapa del proceso. En caso de encontrar desviaciones se regresa a la etapa anterior para su corrección o se realizan reprocesos. 
Evidencia: Documentos relacionados con la aplicación de los controles de calidad y/o evidencias de reprocesos según aplique.</t>
  </si>
  <si>
    <t>GAG-4</t>
  </si>
  <si>
    <t>Pérdida de la muestra de suelos</t>
  </si>
  <si>
    <t>Cada vez que el GIT de Gestión de Suelos y Aplicaciones Agrológicas, envíe muestras al Laboratorio Nacional de Suelos (LNS) de las comisiones de campo, el profesional edafólogo de enlace realiza el control y seguimiento al comparar el formato de solicitud de muestras cliente interno,  con las muestras que realmente llegan al laboratorio. En caso de encontrar inconsistencias lleva a cabo el seguimiento respectivo hasta encontrar la razón del desvío de las muestras y en caso de ser necesario solicitar el envío de una nueva muestra.
Evidencias: Formato Control de envío y recepción de muestras y/o planillas del correo certificado y soportes del seguimiento o solicitud de una nueva muestra.</t>
  </si>
  <si>
    <t>El profesional de apoyo al SGI en el LNS mensualmente  realiza  el seguimiento a la aplicación de los procedimientos asociados a la manipulación, almacenamiento, preparación, transporte y codificación de las muestras en el Laboratorio Nacional de suelos, a través de la aplicación de una lista de chequeo. En caso de encontrar desviaciones realiza una reinducción en puesto de trabajo. 
Evidencia: Listas de chequeo aplicadas y/o soportes de la reinducción.</t>
  </si>
  <si>
    <t>GAG-5</t>
  </si>
  <si>
    <t>Parcialidad en las actividades del Laboratorio Nacional de Suelos</t>
  </si>
  <si>
    <t>Cada vez que se requiera, el Coordinador del LNS verifica que la definición de  las especificaciones técnicas de los bienes y servicios a adquirir sean acordes con los requisitos generales para la selección, adquisición, inspección y evaluación de productos o servicios, con el fin de contar con un estándar que debe cumplir el bien o servicio para ser aceptado. En caso de que no estén bien definidos informa vía correo electrónico al responsable del tema para que haga su corrección. 
Evidencias: Especificaciones técnicas de los bienes y servicios aprobadas por el coordinador y correos electrónicos enviados.</t>
  </si>
  <si>
    <t>El profesional de apoyo al SGI en el LNS o el facilitador del SGI mensualmente verifica el cumplimiento de los lineamientos de atención de las solicitudes de acuerdo con el orden de llegada al LNS, con el fin de comprobar que se mantiene la imparcialidad. En caso de encontrar desviaciones informa al coordinador del GIT del Laboratorio Nacional de Suelos para  realizar el análisis de las causas y determinar las acciones las acciones que deben adelantar los responsables las cuales se pueden evidenciar en los registros de asistencia.
Evidencias: Informe de seguimiento de tiempos y movimientos del Sistema de Gestión Agrológica-SIGA y/o registro de asistencia.</t>
  </si>
  <si>
    <t>GAG-6</t>
  </si>
  <si>
    <t xml:space="preserve">Pérdida de Confidencialidad, Integridad y Disponibilidad de los activos de información </t>
  </si>
  <si>
    <t>Objetivo de Control Orientado a seguridad de la información: A.9.2.5 - Revisión de los derechos de acceso de usuarios
Los profesionales designados realizan el seguimiento trimestral al control de acceso de los usuarios con roles asignados para el ingreso del SIGA y NETAPP, con el fin de verificar que solo ingresan personas autorizadas. En caso de encontrar usuarios con acceso habilitado y sin autorización, se comunica con el proceso de Gestión Informática de Soporte para que le retiren los permisos.
Evidencia:  Informe de asignación de usuarios con acceso al SIGA y NETAPP y/o solicitud y respuesta de novedades de usuarios.</t>
  </si>
  <si>
    <t>Objetivo de Control Orientado a seguridad de la información: A.8.1.3 -  Uso aceptable de los activos
Los profesionales designados realizan la validación, depuración y migración de la información agrológica a la NETAPP cuando sea necesario, por medio de la revisión de la información almacenada en los diferentes dispositivos de almacenamiento de la Subdirección de Agrología para dejar las versiones finales y garantizar su adecuado almacenamiento. En caso que no se logre realizar la depuración o migración de la información se comunica con el proceso de Gestión Informática y de Soporte para solucionar el problema y poder continuar con el proceso.
Evidencia: Informe de migración de la información a la NETAPP.</t>
  </si>
  <si>
    <t>Objetivo de Control Orientado a seguridad de la información: A.11.2.4 -  Mantenimiento de equipos
El profesional de metrología mensualmente realiza el seguimiento a la ejecución de los servicios de mantenimiento y calibración de los equipos del Laboratorio Nacional de Suelos de acuerdo al cronograma de mantenimiento, calibración y verificación de equipos, con el fin de verificar su cumplimiento. En caso de que no se estén realizando de forma oportuna se comunica con el coordinador del LNS y el Responsable del SGI  para gestionar su ejecución lo  más pronto posible.
Evidencia: Informe del mantenimiento, calibración y verificación de equipos y/o certificados de calibración y/o mantenimiento.</t>
  </si>
  <si>
    <t>GCI-1</t>
  </si>
  <si>
    <t xml:space="preserve">Gestión del Conocimiento, Investigación e Innovación </t>
  </si>
  <si>
    <t>Inoportunidad en la prestación de servicios o en la entrega de productos</t>
  </si>
  <si>
    <t>El líder del proceso de Gestión del Conocimiento, Investigación e  Innovación, verifica mensualmente el cumplimiento de las actividades propuestas en el Plan de Acción Anual y los cronogramas de los proyectos, analizando los informes entregados por cada coordinador de GIT. En caso de encontrar algún retraso, o posible retraso, se toman las decisiones y reprogramaciones necesarias para cumplir las metas anuales.
Evidencia: Reportes trimestrales de seguimiento al Plan de acción anual entregados a la Oficina Asesora de Planeación, informe mensual consolidado de seguimiento al Plan de Acción Anual</t>
  </si>
  <si>
    <t>Diariamente el responsable de correspondencia del proceso de Gestión del conocimiento, investigación e  innovación realiza el seguimiento al estado de las peticiones descargando el reporte de CORDIS. En caso de encontrar peticiones que no se han respondido, informa al responsable antes de vencer el plazo de respuesta y comunica al Jefe de la Oficina CIAF sobre las peticiones pendientes por responder.
Evidencia: Reporte de pendientes del aplicativo de correspondencia, correos electrónicos informando las peticiones pendientes</t>
  </si>
  <si>
    <t>GCI-2</t>
  </si>
  <si>
    <t>Posibilidad de recibir o solicitar cualquier dádiva o beneficio a nombre propio o de terceros con el fin de obtener información reservada o clasificada, conseguir un resultado de un proyecto de investigación antes de ser publicado o adquirir un título de postgrado.</t>
  </si>
  <si>
    <t>El responsable de cada grupo interno de trabajo  del proceso de Gestión del conocimiento, investigación e  innovación, debe verificar cuatrimestralmente la custodia de la información y aplicación de las Tablas de Retención Documental vigente y un único lugar para el almacenamiento de las carpetas mediante un archivo organizado de acuerdo al sistema de gestión de calidad, para así evitar la pérdida de información, En caso de que la información este almacenada fuera de los parámetros de gestión documental debe evaluarse la trazabilidad e implementar una acción correctiva, preventiva o de mejora.
Evidencias: Acta de reunión de validación documental</t>
  </si>
  <si>
    <t>El responsable del almacenamiento de la información  del proceso de gestión del conocimiento, investigación e  innovación debe verificar y mantener mensualmente la información en los respectivos backup, con el propósito de realizar las copias de respaldo de la información del servidor de la Oficina CIAF Tortoise, en caso de presentarse fallas en los equipos de cómputo, deberá garantizar la disponibilidad de espacio en un equipo local para el adecuado almacenamiento y seguridad de la información  y solicitar mediante mesa de ayuda a tecnologías de información la garantía del espacio en el servidor.
Evidencias: Pantallazo de los respectivos Backup o solicitudes de mesa de ayuda</t>
  </si>
  <si>
    <t>El responsable de cada grupo interno de trabajo del proceso de gestión del conocimiento, investigación e  innovación cuatrimestralmente debe verificar  los niveles de manejo de información según los perfiles y actividades contractuales de las personas que participan en los proyectos definidos  desde el proceso para el manejo de la información tales como: niveles de acceso, perfiles definidos por usuarios, bloqueo de unidades para la extracción de información (USB, unidad de CD) mediante una observación directa,  en caso de encontrar algún parámetro establecido fuera de lo requerido inicialmente , se realizará la trazabilidad de lo sucedido, y solicitará mediante la mesa de ayuda el ajuste al perfil con el fin de poder controlar el uso de la información y evitar la sustracción o perdida de la información geográfica generada. 
Evidencia: Solicitudes en la Mesa de ayuda y listado de los perfiles con los permisos</t>
  </si>
  <si>
    <t>GCI-3</t>
  </si>
  <si>
    <t>Posibilidad de entregar un  producto o prestar un  servicio que no cumpla con las especificaciones técnicas establecidas o con las necesidades y expectativas de los usuarios</t>
  </si>
  <si>
    <t xml:space="preserve">El responsable de cada proyecto de investigación o de desarrollo de tecnologías GIS del proceso de Gestión del conocimiento, investigación e  innovación verifica, en la periodicidad establecida en el procedimiento, el cumplimiento de las especificaciones del producto o servicio mediante listas de chequeo  o reuniones de seguimiento, en caso de encontrar un producto o servicio que tenga algún inconveniente se debe enviar a reproceso. 
Evidencia: Lista de chequeo de requerimiento, reuniones de seguimiento al desarrollo de los convenios. </t>
  </si>
  <si>
    <t>Cada vez que se termina un curso dictado por el CIAF se realiza una encuesta de satisfacción a los estudiantes, donde se evalúa la infraestructura física y tecnológica, así como el cumplimiento, claridad y comunicación por parte del docente. Si el docente tiene una calificación inferior a 3,5 en esa encuesta se decide no volverlo a contratar o se le dejan de asignar materias. Si los aspectos a mejorar se encuentran en temas de infraestructura, se informa al proceso de Gestión de Servicios Administrativos para que se tomen las acciones respectivas. 
Evidencia: Informe de resultados de las encuestas de satisfacción, encuestas de satisfacción de los estudiantes, correos electrónicos o memorando solicitando las mejoras al proceso de Gestión de Servicios Administrativos</t>
  </si>
  <si>
    <t>Antes del uso del espectroradiómetro se valida que el equipo está funcionando dentro de los rangos apropiados en sus puntos mínimo y máximo tomando la muestra en una tabla denominada spectralon, en caso de encontrar inconsistencias se manda a calibrar; adicionalmente, cada año el Coordinador del GIT I+D+I solicita la contratación de la calibración y mantenimiento de todos los espectroradiómetros para asegurar la precisión de los datos.
Evidencias: Hoja de vida de equipos espectroradiómetros donde se relacionan calibraciones y mantenimientos, registro de captura de campo de las firmas espectrales, certificado de calibraciones de los equipos conforme a la fecha programada</t>
  </si>
  <si>
    <t>Anualmente los Coordinadores de los GIT's TIG, I+D+I, CTEIG revisan la necesidad de actualizar software obsoleto requerido para su operación a través de listado de verificación. En caso de encontrar un software obsoleto, realiza la destinación de los recursos  y presenta el requerimiento a la Oficina de Informática y Telecomunicaciones para que realicen la adquisición de las licencias.
Evidencia: Correo electrónico o comunicación solicitando la adquisición de la nueva versión del software, listado de software a actualizar</t>
  </si>
  <si>
    <t>GCI-4</t>
  </si>
  <si>
    <t>Objetivo de Control Orientado a seguridad de la información: A.9.4.1 - Restricción de acceso a la información
El Administrador de Geoservicios realiza el cargue de información en el portal ICDE tras ser aprobado el documento por un comité de editorial del GIT de Gobierno Geoespacial ICDE que se reúne  de forma quincenal. En caso de que el documento no sea aprobado se solicita realizar los ajustes de acuerdo a las observaciones hechas y en caso de que el administrador de Gesoservicios no se encuentre disponible el Coordinador designa un nuevo administrador del portal ICDE para realiza la publicación del documento.
Evidencia:  Actas de reunión y correos electrónicos.</t>
  </si>
  <si>
    <t>Objetivo de Control Orientado a seguridad de la información: A.12.1.3 - Gestión de capacidad
El Administrador de Geoservicios mensualmente carga y actualiza los geoservicios en una herramienta de monitoreo (geocheck) instalado en un servidor del IGAC, en caso de no estar disponible el administrador de geoservicios el Coordinador del GIT de Gobierno Geoespacial ICDE podría cargar los geoservicios.
Evidencia: Informe generado por la herramienta de monitoreo.</t>
  </si>
  <si>
    <t>GCI-5</t>
  </si>
  <si>
    <t>GGG-1</t>
  </si>
  <si>
    <t>Gestión Geográfica</t>
  </si>
  <si>
    <t>Solicitud o recibimiento de dádivas para generar lineamientos geográficos, certificados o  deslindes que no cumplan con la normatividad vigente,  estándares  o especificaciones técnicas para beneficio propio o de un tercero</t>
  </si>
  <si>
    <t>Durante el proceso de generación, y una vez finalizado, un estudio o investigación geográfica, acta e informe de deslindes, los Coordinadores del GIT Estudios geográficos y ordenamiento territorial y GIT Fronteras y límites de entidades territoriales, verifican el cumplimiento de normatividad y procedimientos vigentes, por medio de reuniones donde se analiza el producto final. En caso de encontrar inconsistencias con el cumplimiento, el Coordinador solicita a los responsables de cada proyecto el ajuste del documento. 
Evidencia: Registro o evidencia de asistencia a reuniones, versiones de documentos con observaciones</t>
  </si>
  <si>
    <t>GGG-2</t>
  </si>
  <si>
    <t>Manipulación y/o sustracción indebida de información  geográfica durante el proceso  previo a su publicación o presentación de resultados, para beneficio propio o de un tercero.</t>
  </si>
  <si>
    <t xml:space="preserve">Semestralmente los Coordinadores del GIT Estudios geográficos y ordenamiento territorial y GIT Fronteras y límites de entidades territoriales realizan seguimiento que desde la OIT verifiquen la aplicación de los lineamientos de seguridad digital, específicamente referente a las restricciones de acceso a carpetas que contienen la información y de dispositivos externos al computador. En caso de encontrar que no se ha realizado esta verificación, se solicita a OIT esta tarea. Si existió la verificación y se requieren modificaciones en los permisos, se solicita el cambio a la OIT.
Evidencias: Reporte de accesos; correo electrónico o incidencia solicitando la verificación y/o los cambios, cuando aplique. </t>
  </si>
  <si>
    <t>El técnico encargado de archivo del GIT Fronteras y límites de entidades territoriales revisa que se devuelva el expediente completo una vez ha sido consultado por el interesado dejando registro de esto en la plantilla de control. En caso de encontrar folios faltantes, se solicita que el expediente se entregue completo y si esto no llega a ser así se informa a la oficina de control disciplinario para que adelanten la investigación disciplinaria que de a lugar. 
Evidencias: Plantilla de control documental, correo electrónico o memorando a la oficina de control disciplinario cuando haya lugar</t>
  </si>
  <si>
    <t>Antes de la publicación de una investigación, el profesional encargado, revisa que no se haya hecho una publicación anterior de una parte o la totalidad de lo allí expuesto buscándolo a través de páginas especiales. En caso de encontrar que ha habido alguna publicación con esa información y que su autor ha estado vinculado con la investigación del IGAC, se informa a la oficina de control disciplinario y/o la oficina jurídica dependiendo si el implicado es un funcionario o contratista, para que se inicien los procesos a los que haya lugar.
Evidencia: Memorando o correo electrónico informando la situación, en caso de que haya lugar</t>
  </si>
  <si>
    <t>GGG-3</t>
  </si>
  <si>
    <t>Incumplimiento de la normatividad, estándares y/o procedimientos de información geográfica en la generación, actualización y publicación de metodologías, estudios e investigaciones geográficas, deslindes y de la delimitación de entidades territoriales</t>
  </si>
  <si>
    <t>El Coordinador  GIT de Estudios Geográficos y Ordenamiento Territorial y el Coordinador GIT de Fronteras y Limites de Entidades Territoriales y/o responsables delegadas por ellos, en cada etapa validan que el producto a generar esté acorde a la normatividad vigente, estándares y procedimientos a través de formatos de control de calidad. En caso de que no se cumplan dichas especificaciones, el producto se devuelve al responsable para su ajuste. 
Evidencia: Formatos de control de calidad, versiones de documentos de investigación con control de cambios, firma de quien realizó la revisión del informe final de deslindes, histórico de los cambios de la delimitación de entidad territorial</t>
  </si>
  <si>
    <t>Anualmente o cada vez que se requiera, el Coordinador  GIT de Estudios Geográficos y Ordenamiento Territorial, el Coordinador GIT de Fronteras y Limites de Entidades Territoriales y/o responsables delegados por la Subdirección de Geografía y Cartografía, revisan que los procedimientos estén acorde a la normatividad y estándares vigentes. En caso de requerirse, se realiza la correspondiente actualización.
Evidencia: Correo electrónico que evidencia la realización de la revisión de los procedimientos, procedimientos actualizados cuando aplique, plan de trabajo para la actualización de documentos</t>
  </si>
  <si>
    <t>GGG-4</t>
  </si>
  <si>
    <t>Incumplimiento en los tiempos programados para la generación, actualización y publicación de metodologías, estudios e investigaciones geográficas, deslindes y delimitación de las entidades territoriales.</t>
  </si>
  <si>
    <t>Los coordinadores del GIT Estudios geográficos y ordenamiento territorial y GIT Fronteras y limites de entidades territoriales, realizan el seguimiento mensual de los productos del plan de acción y del proyecto de inversión reportando los avances en las herramientas dispuestas para este fin. En caso de observar actividades que no se han cumplido, se justifican los motivos de atraso y se informa a la Subdirección de geografía y cartografía. 
Evidencia: Herramientas para seguimiento de plan de acción y proyectos de inversión y/o correo electrónico enviando el seguimiento</t>
  </si>
  <si>
    <t xml:space="preserve">Al realizar la planeación del proyecto, Los coordinadores del GIT Estudios geográficos  y ordenamiento territorial y GIT Fronteras y limites de entidades territoriales revisan la disponibilidad de personal, así como otros recursos necesarios para estimar las necesidades con base en el presupuesto asignado. En caso de que el personal existente sea insuficiente o no sea el requerido, se solicitará la asignación del personal a la Subdirectora de Geografía y Cartografía. 
Evidencias: Plan anual de adquisiciones con las necesidades de personal y demás recursos necesarios, correo electrónico enviando el plan </t>
  </si>
  <si>
    <t>GCA-1</t>
  </si>
  <si>
    <t>Gestión Cartográfica</t>
  </si>
  <si>
    <t>Incumplimiento de las especificaciones y estándares de producción cartográfica</t>
  </si>
  <si>
    <t>Antes y después de la comisión, el funcionario asignado, realiza verificación de equipos de medición que requiere utilizar para realizar el trabajo asignado llevando a cabo pruebas de funcionamiento, en caso de encontrar fallas en los equipos los reporta al responsable del almacén para que este actualice el listado sobre el estado operativo de los equipos y se programe su revisión y mantenimiento respectivo.
Evidencia: Registros de verificación de los equipos</t>
  </si>
  <si>
    <t>En cada etapa de elaboración del producto cartográfico, el funcionario o contratista que recibe el producto, verifica el cumplimiento de especificaciones y estándares de producción de la etapa anterior registrando las observaciones en los formatos de listas de chequeo o de aseguramiento de la calidad. En caso de encontrar algún incumplimiento, informa al Profesional asignado por la Subdirectora del GIT de Producción Cartográfica para que tome las decisiones frente al tema en una mesa técnica.
Evidencias: Formatos de listas de chequeo o de aseguramiento de la calidad, Registro de asistencia de la mesa técnica</t>
  </si>
  <si>
    <t>En cada proyecto, el líder responsable del subproceso de aseguramiento de calidad para la producción cartográfica realiza seguimiento y control a las especificaciones y estándares de producción establecidos, mediante muestreo y verificación de los productos en cada etapa del proceso y en caso de presentarse no conformidades se genera un reporte para establecer los tipos de ajuste a realizar si los hay.
Evidencia: Informe de aprobación o rechazo del producto cartográfico</t>
  </si>
  <si>
    <t>GCA-2</t>
  </si>
  <si>
    <t>Incumplimiento de los tiempos programados para la atención de requerimientos de usuarios internos y externos en la producción, actualización y disposición de información cartográfica básica</t>
  </si>
  <si>
    <t>El funcionario o contratista asignado a una comisión para realizar el trabajo de control terrestre o clasificación de campo, verifica las condiciones de orden público en la zona de trabajo comunicándose con las autoridades civiles y militares del lugar y gestiona los permisos o autorizaciones con esas autoridades, en caso de no obtener los permisos se reporta al  profesional encargado del GIT de Producción Cartográfica para posponer la comisión de campo hasta que las condiciones de seguridad sean las adecuadas, solicitando prórrogas con los usuarios externos
Evidencia: Correos electrónicos, documentos de autoridades civiles y militares (cuando aplique), prórrogas al contrato (cuando aplique)</t>
  </si>
  <si>
    <t>El Profesional asignado por la Subdirectora del GIT Producción Cartográfica realiza seguimiento y control mensual a los cronogramas de trabajo y estándares de producción indagando en mesas de trabajo  a los líderes de las etapas del proceso de producción; en caso de presentarse retrasos en la programación se ajustan las actividades dedicándole más tiempo a las que estén atrasadas
Evidencia: Evidencias de asistencia a las mesas de trabajo</t>
  </si>
  <si>
    <t>GCA-3</t>
  </si>
  <si>
    <t>Recibir dádivas para alterar u omitir información en las diferentes etapas del proceso de producción cartográfica básica para beneficio propio o de un particular.</t>
  </si>
  <si>
    <t>Cada vez que se registra una solicitud en Geocarto el Coordinador del GIT o su delegado perteneciente a la Subdirección de Geografía y Cartografía, debe revisar la solicitud de productos para usuarios y aprobarla a través de este software, corroborando su pertinencia. En caso de encontrar una solicitud de una información que no se requiera para el trabajo a realizar, la rechaza a través de Geocarto. 
Evidencia: Pantallazo o listado de las solicitudes del sistema GEOCARTO aprobadas</t>
  </si>
  <si>
    <t>GCA-4</t>
  </si>
  <si>
    <t>Pérdida de Integridad y Disponibilidad del activo de información</t>
  </si>
  <si>
    <t>Objetivo de Control Orientado a seguridad de la información: A.8.2.3 - Manejo de activos
El Coordinador del Grupo Interno de Trabajo Administración de la Información Geodésica, Cartográfica y Geográfica mensualmente realiza un reporte en el PAA donde documenta el número de aerografías que se encuentran en rollos físicos y las cuales han sido digitalizadas.
Evidencia: Reporte mensual en el PAA.</t>
  </si>
  <si>
    <t>GCA-5</t>
  </si>
  <si>
    <t>Objetivo de Control Orientado a seguridad de la información: A.9.2.1 - Registro y cancelación del registro de usuarios
El Coordinador de cada GIT de la Subdirección solicita por medio de la generación de un ticket por la mesa de servicios de TI, la asignación de un perfil en el GEOCARTO a un usuario con limitación de accesos para la consulta y revisión de repositorios de acuerdo con la competencia del usuario. En caso de que no se encuentre el coordinador la subdirección puede generar el ticket de solicitud.
Evidencia: Ticket Solicitud Mesa de Servicios.</t>
  </si>
  <si>
    <t>GCA-6</t>
  </si>
  <si>
    <t xml:space="preserve">Pérdida de Integridad y Disponibilidad del activo de información </t>
  </si>
  <si>
    <t>REG-1</t>
  </si>
  <si>
    <t>Regulación</t>
  </si>
  <si>
    <t>Inobservancia de las actividades tendientes a expedir regulación normativa por parte de la Entidad</t>
  </si>
  <si>
    <t>El responsable en la Oficina, GIT o Área responsable verifica el contenido del proyecto de Acto administrativo previo a su publicación en la página web para participación ciudadana (en caso de que sea necesario por ley), cada vez que se requiera, con el fin de recibir las observaciones a lugar, previo a la expedición de la regulación. En caso de recibir comentarios u observaciones, se debe responder las observaciones y comentarios y ajustar el contenido si tiene mérito antes de remitirlo a la Oficina Asesora Jurídica para su expedición. 
Evidencia: Correo de envío del proyecto de Acto Administrativo al proceso de Difusión y Mercadeo para publicación en la página web; y/o link de publicación del Acto Administrativo.</t>
  </si>
  <si>
    <t>El responsable en la Oficina Asesora Jurídica realiza un control de legalidad de los proyectos de acto administrativo, cada vez que sea requerido, con el fin de determinar si se deben realizar ajustes previo a la expedición por parte de la Oficina, GIT o Área responsable. En caso de presentar inconsistencias u observaciones se regresa al responsable para aplicar los correctivos necesarios.
Evidencia: Correo remisorio y/o memorando con las observaciones por parte de la OAJ al proceso que proyectó el acto.</t>
  </si>
  <si>
    <t>REG-2</t>
  </si>
  <si>
    <t>Declaratoria de inaplicación de la regulación expedida por la entidad</t>
  </si>
  <si>
    <t xml:space="preserve">El responsable en la Oficina Asesora Jurídica, en caso de que la regulación se declare inaplicable, recibe el fallo por parte del ente judicial y verifica cuál fue el contenido declarado como inaplicable, para proceder con las acciones pertinentes y corregir la inconformidad legal presentada mediante la expedición de un nuevo acto administrativo. 
Evidencia: Fallo del ente judicial recibido por la entidad y/o nuevo acto administrativo generado (en caso de presentarse la inaplicabilidad). </t>
  </si>
  <si>
    <t>REG-3</t>
  </si>
  <si>
    <t>Pérdida de Confidencialidad, Integridad y Disponibilidad del activo de información</t>
  </si>
  <si>
    <t>GCT-1</t>
  </si>
  <si>
    <t>Gestión Catastral</t>
  </si>
  <si>
    <t>Incumplimiento de los estándares de producción (calidad) en la prestación del servicio público Catastral por excepción</t>
  </si>
  <si>
    <t>Mensualmente en las Direcciones Territoriales se revisa el cumplimiento del cronograma  propuesto para la realización de los trámites  catastrales pendientes de evacuar, con el propósito de minimizar el riesgo de vencimiento. En caso de no cumplir con el cronograma propuesto, el responsable del proceso de conservación dará una  primera alerta a través de correo al coordinador de su área para que permita tomar acciones oportunas reprogramando nuevamente las actividades pendientes y si se continua se deberá realizar una acción correctiva.
Evidencia: Cronograma de trabajo, reporte del seguimiento mensual, acción correctiva realizada (si aplica) y/o correo con las alertas.</t>
  </si>
  <si>
    <t>GCT-2</t>
  </si>
  <si>
    <t>Inoportunidad en los tiempos establecidos para la entrega de los productos resultados del  proceso de formación y actualización catastral con los municipios en jurisdicción del IGAC</t>
  </si>
  <si>
    <t>Cada vez que se inicia un proceso de formación y actualización catastral con un municipio perteneciente a la jurisdicción del IGAC,  la Dirección Territorial realiza seguimiento mensual al plan de trabajo, de tal manera que se cumplan con los tiempos establecidos para la entrega de los productos resultados del proceso. En caso de encontrar retraso en las fechas programadas con la realización de las actividades, el responsable del proceso de Formación y Actualización Catastral,  enviará un correo al Coordinador General del proceso, para que evalúe el porcentaje de cumplimiento de la programación establecida y si se continúa, el Director Territorial informará a través de memorando a la Subdirección de Catastro para que se tomen las medidas necesarias oportunamente y se logre cumplir con los compromisos adquiridos con el municipio.
Evidencia: Plan de trabajo, Actas de Interventoría, Informes mensuales de los avance de las etapas de actualización, Correos electrónicos y/o memorandos.</t>
  </si>
  <si>
    <t>GCT-3</t>
  </si>
  <si>
    <t>Inoportunidad en los tiempos establecidos para la entrega de los avalúos comerciales</t>
  </si>
  <si>
    <t>Mensualmente se consolida en la Subdirección de Catastro o Dirección Territorial los contratos que han sido  debidamente perfeccionado junto con la copia de consignación del anticipo (cuando aplica) y radicado, se inicia el trámite del avalúo y se controla el tiempo empleado para la entrega. En caso de estar retrasado con la entrega del avalúo, la Subdirección de Catastro (GIT de Avalúos)  o la Dirección Territorial, deben solicitar la ampliación del plazo mediante oficio, sustentando los motivos y quien haya asignado esta labor deberá dar respuesta por escrito otorgando el tiempo de prórroga para la entrega del avalúo.
Evidencia: Reporte mensual de los contratos de avalúos comerciales vigentes, Informe mensual de los avances de los avalúos realizados, Oficios de ampliación del tiempo de entrega si aplica.</t>
  </si>
  <si>
    <t>GCT-4</t>
  </si>
  <si>
    <t>Solicitar o recibir dinero o dádivas por la realización u omisión de actos en la prestación de servicios o trámites catastrales, con el propósito de beneficiar a un particular.</t>
  </si>
  <si>
    <t>La Subdirección de Catastro realiza seguimiento mensual de los avances en los trámites de saldos de mutación y verifica a través de las estadísticas catastrales entregadas por el GIT de Gestión Catastral la disminución o aumento de los saldos. En caso de aumento, el GIT Gestión Catastral en sus informes de seguimiento y visita a las Direcciones Territoriales manifiesta recomendaciones para la reducción de los saldos de las mutaciones. 
Evidencias: Estadísticas de tramites catastrales  e informes del avance de los trámites catastrales incluidas las recomendaciones a seguir.</t>
  </si>
  <si>
    <t>GCT-5</t>
  </si>
  <si>
    <t>Pérdida de Disponibilidad, Confidencialidad e Integridad del activo de información</t>
  </si>
  <si>
    <t>GGD-1</t>
  </si>
  <si>
    <t>Gestión Geodésica</t>
  </si>
  <si>
    <t>Inoportunidad en la entrega y publicación de la información geodésica a los usuarios</t>
  </si>
  <si>
    <t>El Profesional responsable de la Red MAGNA-ECO, monitorea todos los días hábiles el funcionamiento de las estaciones, descargando los archivos que proporciona cada una el día anterior y corroborando que la información este completa y sin errores.  En caso de no recibir información de alguna de las estaciones o se encuentran errores en los archivos descargados, se realiza contacto con la entidad donde se encuentra la estación para su conexión y se programará visita de mantenimiento.
Evidencia: Matriz de seguimiento a la Red MAGNA-ECO</t>
  </si>
  <si>
    <t>El profesional encargado de proyectos de red pasiva en el GIT Gestión Geodésica, realiza seguimiento quincenal a las solicitudes de cálculos de puntos geodésicos para red pasiva, proyectos cartográficos y de fronteras con el propósito de llevar control de las fechas de las solicitudes, para lo cual diligencia la información requerida en el formato Seguimiento de cálculos geodésicos. En caso de encontrar solicitudes no finalizadas, indaga y ayuda a solucionar los posibles inconvenientes junto con los funcionarios que realizan el cálculo.
Evidencia: Registro Seguimiento de cálculos geodésicos</t>
  </si>
  <si>
    <t>El  profesional responsable del GIT Gestión Geodésica constata diariamente que el usuario tenga acceso a la información publicada en la página web realizando una simulación como usuario.  En caso de que no se pueda acceder a la información publicada en datos abiertos, el profesional del GIT Gestión Geodésica reporta a la Oficina de Informática y Telecomunicaciones la falla para restablecer el acceso a los datos. Si se ha recibido solicitud de información por parte del usuario, se envía por cualquier medio.
Evidencia: Correo electrónico o incidencia sobre el reporte de la falla dirigido a la Oficina de Informática y Telecomunicaciones.</t>
  </si>
  <si>
    <t>GGD-2</t>
  </si>
  <si>
    <t>Incumplimiento de estándares de calidad nacionales e internacionales en la generación de información geodésica</t>
  </si>
  <si>
    <t xml:space="preserve">Mensualmente el Coordinador del GIT Gestión Geodésica revisa el cálculo de coordenadas o datos geodésicos comprobando que se cumplan todas las etapas del procedimiento y que genere resultados de  forma correcta; en caso de detectar un incumplimiento, se comunica con el responsable del procesamiento para que se realicen las acciones a las que haya lugar y así rehacer el cálculo.
Evidencia: Archivo de estaciones procesadas CP IGA Bernese 5.2 con el nombre y cargo de la persona que realizó la revisión del cálculo de las coordenadas, correo electrónico o evidencia comunicando las inconformidades del cálculo y su corrección. </t>
  </si>
  <si>
    <t>El funcionario responsable del centro de procesamiento IGA, revisa semanalmente las soluciones de coordenadas, evaluando que los parámetros de procesamiento generados por el BPE de Bernese se encuentren dentro de los rangos permitidos, en caso de no cumplir algún parámetro se evaluará nuevamente la configuración de la campaña de cálculo. 
Evidencia: Reporte de los parámetros de ejecución generados por el BPE de Bernese, correo electrónico donde se informan los resultados de la revisión</t>
  </si>
  <si>
    <t>GGD-3</t>
  </si>
  <si>
    <t>Solicitud o recibimiento de dádivas con el objetivo de agilizar o retrasar la entrega de un dato geodésico para beneficio propio o de un tercero</t>
  </si>
  <si>
    <t>Mensualmente el Coordinador del GIT Gestión Geodésica realiza seguimiento a los tiempos para el reporte de la publicación de la información geodesia en la página web. En caso de que se encuentren retrasos, se investiga el motivo y de encontrarse que se trata para beneficio de un particular, se informa la situación a la Oficina de Control Disciplinario. Evidencias: Reportes de publicación de datos abiertos.
Evidencia: Correo electrónico con envío de información geodesia para publicar en la página web.</t>
  </si>
  <si>
    <t>GGD-4</t>
  </si>
  <si>
    <t xml:space="preserve">Pérdida de Disponibilidad de los activos de información </t>
  </si>
  <si>
    <t>El Coordinador del GIT Gestión Geodesica, realiza un  control de acceso físico, relacionado con el prestamo de información donde se diligencia las fechas de retiro e ingreso de la consulta de las carpetas, esto lo realiza cada vez que un funcionario del GIT le solicita las llaves del archivo físico, el funcionario solicitante puede sacar la carpeta y consultar la información por fuera del archivo. En caso de que el coordinador del GIT no se encuentre las llaves del archivo se pueden solicitar a servicios administrativos o a un responsable del GIT designado por el coordinador o por el subdirector a la fecha. 
Evidencia: Formato control de prestamo diligenciado.</t>
  </si>
  <si>
    <t>El Coordinador del GIT Gestión Geodesica, realiza un control de acceso logico, relacionado con la actividad de solicitar la asignación de un perfil de acceso al GEOCARTO y la NAS a través de la creación de una solicitud en la plataforma de la mesa de servicios de TI indicando el nombre del usuario, el perfil a asignar y los modulos a los que debera tener acceso. En caso de que el coordinador no se encuentra el subdirector realizaria la solicitud. 
Evidencia: Imagen de los tickets de la plataforma de la mesa de servicio de TI.</t>
  </si>
  <si>
    <t>El Coordinador del GIT Gestión Geodesica, realiza un control de monitoreo y gestión de eventos, sobre la capacidad del repositorio NAS asignado al GIT de Gestión Geodesica; en caso de evidenciar una alerta de que queda poco espacio, se remite un correo electrónico a la subdirección informando esta alerta y solicitando se amplie el espacio.  En caso de que el responsable no pueda ejecutar el control de monitoreo y gestión de eventos lo realiza un profesional del GIT designado por el coordinador. 
Evidencia: Imagen de los correos electrónicos enviados.</t>
  </si>
  <si>
    <t>CDI-1</t>
  </si>
  <si>
    <t>Control Disciplinario</t>
  </si>
  <si>
    <t>Incumplimiento de términos en los procesos Disciplinarios.</t>
  </si>
  <si>
    <t>Desde sede central se hace seguimiento,  de forma semestral, a los procesos disciplinarios, por parte del (de  los) profesional(es) designado(s) para esta actividad, con el propósito de verificar el cumplimiento de los parámetros normativos establecidos para el adelantamiento de la acción disciplinaria. En caso de encontrar que los expedientes no están actualizados y/o igualados, se requiere a la persona responsable del manejo del Archivo de Gestión del GIT Control Disciplinario que actualice e iguale la información. 
Evidencia:  
1. Registro de asistencia y/o Convocatoria a reunión vía correo electrónico donde se verifica el estado del expediente. (Control de Legalidad)
2. Comunicaciones Internas enviadas por correo eléctrico con información sobre la normatividad disciplinaria vigente y el código de ética</t>
  </si>
  <si>
    <t>CDI-2</t>
  </si>
  <si>
    <t>Actos indebidos por acción u omisión para favorecer a Funcionarios o exfuncionarios en el desarrollo del proceso disciplinario</t>
  </si>
  <si>
    <t>Desde sede central se hace seguimiento,  de forma semestral, a los procesos disciplinarios, por parte del (de  los) profesional(es) designado(s) para esta actividad, con el propósito de verificar el cumplimiento de los parámetros normativos establecidos para el adelantamiento de la acción disciplinaria. En caso de encontrar que los expedientes no están actualizados y/o igualados, se requiere a la persona responsable del manejo del Archivo de Gestión del GIT Control Disciplinario que actualice e iguale la información. 
Evidencia: Registro de asistencia y/o Convocatoria a reunión vía correo electrónico donde se verifica el estado del expediente. (Control de Legalidad)</t>
  </si>
  <si>
    <t>Conteo FAVORABLE ajustado</t>
  </si>
  <si>
    <t>Control 1 - Tercer Trimestre</t>
  </si>
  <si>
    <t>Control 2 - Tercer Trimestre</t>
  </si>
  <si>
    <t>Control 3 - Tercer Trimestre</t>
  </si>
  <si>
    <t>Territorial</t>
  </si>
  <si>
    <t>Atlántico</t>
  </si>
  <si>
    <t>Incumplimiento del plan de trabajo del Sistema de Gestión de Seguridad y Salud en el Trabajo vigente</t>
  </si>
  <si>
    <t xml:space="preserve">Posibilidad de otorgar accesos a la infraestructura tecnológica sin seguir procedimientos  formales para favorecer a un tercero </t>
  </si>
  <si>
    <t>Bolívar</t>
  </si>
  <si>
    <t>Boyacá</t>
  </si>
  <si>
    <t>Caldas</t>
  </si>
  <si>
    <t>Caquetá</t>
  </si>
  <si>
    <t>Casanare</t>
  </si>
  <si>
    <t>Cauca</t>
  </si>
  <si>
    <t>Cesar</t>
  </si>
  <si>
    <t>Córdoba</t>
  </si>
  <si>
    <t>Cundinamarca</t>
  </si>
  <si>
    <t>Huila</t>
  </si>
  <si>
    <t>Magdalena</t>
  </si>
  <si>
    <t>Nariño</t>
  </si>
  <si>
    <t>Norte de Santander</t>
  </si>
  <si>
    <t>Quindío</t>
  </si>
  <si>
    <t>Risaralda</t>
  </si>
  <si>
    <t>Santander</t>
  </si>
  <si>
    <t>Sucre</t>
  </si>
  <si>
    <t>Tolima</t>
  </si>
  <si>
    <t>Concepto</t>
  </si>
  <si>
    <t>Concepto2</t>
  </si>
  <si>
    <t>Concepto3</t>
  </si>
  <si>
    <t>Objetivo:</t>
  </si>
  <si>
    <t>1. Resultados de la favorabilidad en la ejecución de controles en riesgos - PROCESOS</t>
  </si>
  <si>
    <t>Total general</t>
  </si>
  <si>
    <t xml:space="preserve">  Porcentaje de favorabilidad</t>
  </si>
  <si>
    <t>2. Resultados de la favorabilidad en la ejecución de controles en riesgos - TERRITORIALES</t>
  </si>
  <si>
    <t xml:space="preserve"> Conteo FAVORABLE   </t>
  </si>
  <si>
    <t xml:space="preserve"> Conteo 
No FAVORABLE  </t>
  </si>
  <si>
    <t xml:space="preserve">  Porcentaje de favorabilidad Territoriales  </t>
  </si>
  <si>
    <t xml:space="preserve"> Conteo FAVORABLE Territoriales</t>
  </si>
  <si>
    <t xml:space="preserve"> Conteo 
No Favorable Territoriales  </t>
  </si>
  <si>
    <t>Procesos evaluados</t>
  </si>
  <si>
    <t>Territorial evaluada</t>
  </si>
  <si>
    <t>La Guajira</t>
  </si>
  <si>
    <t>Valle</t>
  </si>
  <si>
    <t>Objetivo de Control Orientado a seguridad de la información: A.11.1.3 - Seguridad de oficinas, recintos e instalaciones
Los Coordinadores de los GITs o el profesional designado, realiza la custodia de los discos externos (Paso de información) y portátiles con la información repositorio de la Subdirección de Agrología, en un inmobiliario bajo llave, cada vez que sea requerido realiza el préstamo de equipos y diligencia la lista de chequeo facilitativo "Lista de control y entrada de salida de equipos". En caso de detectar desviaciones el control es ejecutado por la secretaria de la subdirección quien también  tiene una copia de la llave.  
Evidencia: Lista de control de entrada y salida de equipos y/o registro de asistencia.</t>
  </si>
  <si>
    <t>Mínimo una vez al año cada Coordinador del GIT perteneciente a la Subdirección de Geografía y Cartografía verifica los roles de los usuarios en el aplicativo GEOCARTO y el acceso a las carpetas en los servidores y restricción de dispositivos externos, conforme a las funciones y responsabilidades que tiene cada funcionario o contratista. En caso de encontrar diferencias, solicita el cambio respectivo al GIT de Administración de la información geodésica, cartográfica y geográfica.
Evidencia: Correo electrónico informando los resultados de la verificación de roles y usuarios</t>
  </si>
  <si>
    <t>Objetivo de Control Orientado a seguridad de la información: A.11.1.3 - Seguridad de oficinas, recintos e instalaciones
El Coordinador del GIT Administración de la Información Geodésica, Cartográfica y Geográfica, designa un responsable custodio de la llave con la cual se accede a la bóveda. En caso de que un usuario de Gestión Documental o del GIT Administración de la Información Geodésica, Cartográfica y Geográfica requiera ingresar es usuario responsable custodio realiza el acompañamiento respectivo todo el tiempo.
Evidencia: Solicitud de ingreso</t>
  </si>
  <si>
    <t>Objetivo de Control Orientado a seguridad de la información: A.11.1.2- Controles físicos de entrada
El Coordinador del GIT de Producción Cartográfica diligencia el formato "Préstamo de documentos" cada vez que un usuario le hace un requerimiento de información de forma presencial. En caso de que no se encuentre el Coordinador, la secretaria de la Subdirección puede ingresar al archivo y hacer el Préstamo de los documentos solicitados.
Evidencia: Formato "Préstamo de documentos" diligenciado</t>
  </si>
  <si>
    <t>Objetivo de Control Orientado a seguridad de la información:  A.8.2.2- Etiquetado de la información
El Supervisor tiene una llave para acceder al archivo del primer piso donde se encuentra la información que es requerida para la operación del avión y se almacena cuando sea requerido en el archivo de acuerdo con lo establecido en las tablas de retención documental. En caso de que el supervisor no se encuentre el Técnico de Línea  del Avión puede almacenar esta información.
Evidencia: Tablas de retención documental.</t>
  </si>
  <si>
    <t>Objetivo de Control Orientado a seguridad de la información: A.9.2.1 - Registro y cancelación del registro de usuarios
El Coordinador del GIT de información Catastral realiza la asignación del permiso de consulta de la información catastral en su componente alfanumérico nacional de acuerdo con la solicitud realizada por un Subdirector, Jefe de Oficina o Coordinador a través del envío de un correo electrónico a subcatastro@igac.gov.co.
Evidencia: Correo electrónico de solicitud.</t>
  </si>
  <si>
    <t>Objetivo de Control Orientado a seguridad de la información: A.9.4.5 - Control de acceso a códigos fuente de programas
Los desarrolladores cada vez que sea requerido almacenan el código fuente de los aplicativos construidos en el sistema de información institucional de tal forma de que no pueda ser descargado, copiado ni modificado por usuarios no autorizados, de acuerdo con lo establecido en el procedimiento de desarrollo de software. Si el desarrollador  no tiene acceso a la herramienta debe solicitar el acceso al Coordinador de gestión de software  OIT.
Evidencia: Tickets de la plataforma tecnológica  de TI asociados  a la solicitud de creación, modificación o inactivación de las cuentas de usuario.</t>
  </si>
  <si>
    <t>Objetivo de Control Orientado a seguridad de la información: A.8.1.3 - Uso aceptable de los activos
El coordinador del GIT I+D+I entrega una firma espectral de acuerdo a la solicitud de un tercero, consultando el banco de firmas espectrales la cual se compone de dos archivos (metadato y firma espectral); esto se realiza con base en lo establecido en el procedimiento Laboratorio de espectroradiometría. En caso de que la información no se encuentre se responde indicando que no se puede atender el requerimiento.
Evidencia: Correo electrónico con entrega de la firma espectral.</t>
  </si>
  <si>
    <t xml:space="preserve">Objetivo de Control Orientado a seguridad de la información: A.9.2.4 - Gestión de información de autenticación secreta de usuarios
El líder de Base de datos realiza un cambio de contraseñas de las bases de datos de los sistemas del usuario administrador con una periodicidad semestral. En caso de que no se pueda realizar el cambio de la contraseña se solicita el apoyo a la OIT.
Evidencia: Script de cambio de contraseñas </t>
  </si>
  <si>
    <t>Objetivo de Control Orientado a seguridad de la información: A.11.1.3 - Seguridad de oficinas, recintos e instalaciones
La psicóloga custodia las actas de comité de convivencia laboral y de reunión de comisión de personal llevan un consecutivo y se guarda bajo llave en el escritorio de trabajo de este rol. Cuando es requerida la consulta por un externo (procuraduría  o control disciplinario) se envía por medio de un memorando interno u oficio. Solo existe una copia de la llave y la tiene el rol de psicóloga.
Evidencia: Memorando Interno - Oficio externo.</t>
  </si>
  <si>
    <t>Objetivo de Control Orientado a seguridad de la información: A.12.4.1 - Registro de eventos
El Coordinador del GIT de Infraestructura Tecnológica, de manera permanente identifica en la herramienta de seguimiento a la infraestructura (monitoreo) la ocurrencia de un evento que pueda representar peligro para la infraestructura, a fin de programar mantenimiento prioritario. En caso de evidenciar falla, se informa a la jefatura de la OIT para priorizar mantenimiento. 
Evidencia: Reporte de herramienta de monitoreo</t>
  </si>
  <si>
    <t>Objetivo de Control Orientado a seguridad de la información: A.11.1.3 - Seguridad de oficinas, recintos e instalaciones
El Técnico Operativo y la Auxiliar administrativa del proceso de gestión jurídica hacen uso del formato:  Préstamo de documentos archivo de gestión F20900-03/15.V4 cada vez que se realiza un préstamo de un expediente.  En caso de no entregarlos en medio físico, previa aprobación de la Jefe Asesora Jurídica se remiten mediante correo electrónico,  las piezas de documentación de contratos, convenios y procesos judiciales solicitados por los profesionales que requieren dichos documentos. 
Evidencia: Formatos Préstamo de documentos archivo de gestión diligenciados y correos electrónicos de remisión.</t>
  </si>
  <si>
    <t>Objetivo de Control Orientado a seguridad de la información: A.9.4.1 - Restricción de acceso a la información
El abogado designado para administrar el normograma cuando sea requerido ingresa al portal web del IGAC con el usuario: juridica y realiza la actualización correspondiente y documenta el formato FO-GJU-PC01-01- Solicitud actualización normograma . En caso de que el abogado no se encuentre, la Jefe de la Oficina Jurídica solicitaría a la OIT la actualización de la contraseña para ingresar al portal y realizar la actualización del normograma.
Evidencia: Formato FO-GJU-PC01-01- Solicitud actualización normograma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</si>
</sst>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rgb="FFFF0000"/>
      <name val="Calibri"/>
      <family val="2"/>
      <scheme val="minor"/>
    </font>
    <font>
      <sz val="11"/>
      <color theme="0"/>
      <name val="Calibri"/>
      <family val="2"/>
      <scheme val="minor"/>
    </font>
    <font>
      <sz val="1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b/>
      <sz val="14"/>
      <color theme="1"/>
      <name val="Calibri"/>
      <family val="2"/>
      <scheme val="minor"/>
    </font>
    <font>
      <b/>
      <sz val="14"/>
      <color rgb="FF44546A"/>
      <name val="Calibri"/>
      <family val="2"/>
      <scheme val="minor"/>
    </font>
    <font>
      <sz val="12"/>
      <color rgb="FF44546A"/>
      <name val="Calibri"/>
      <family val="2"/>
      <scheme val="minor"/>
    </font>
    <font>
      <b/>
      <sz val="12"/>
      <color rgb="FF44546A"/>
      <name val="Calibri"/>
      <family val="2"/>
      <scheme val="minor"/>
    </font>
    <font>
      <b/>
      <sz val="9"/>
      <color theme="1"/>
      <name val="Calibri"/>
      <family val="2"/>
      <scheme val="minor"/>
    </font>
  </fonts>
  <fills count="10">
    <fill>
      <patternFill patternType="none"/>
    </fill>
    <fill>
      <patternFill patternType="gray125"/>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7030A0"/>
        <bgColor indexed="64"/>
      </patternFill>
    </fill>
    <fill>
      <patternFill patternType="solid">
        <fgColor theme="8" tint="-0.499984740745262"/>
        <bgColor indexed="64"/>
      </patternFill>
    </fill>
    <fill>
      <patternFill patternType="solid">
        <fgColor theme="5"/>
        <bgColor indexed="64"/>
      </patternFill>
    </fill>
    <fill>
      <patternFill patternType="solid">
        <fgColor theme="4" tint="-0.499984740745262"/>
        <bgColor indexed="64"/>
      </patternFill>
    </fill>
    <fill>
      <patternFill patternType="solid">
        <fgColor theme="9" tint="-0.49998474074526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9" fontId="4" fillId="0" borderId="0" applyFont="0" applyFill="0" applyBorder="0" applyAlignment="0" applyProtection="0"/>
  </cellStyleXfs>
  <cellXfs count="45">
    <xf numFmtId="0" fontId="0" fillId="0" borderId="0" xfId="0"/>
    <xf numFmtId="0" fontId="0" fillId="0" borderId="0" xfId="0" applyAlignment="1">
      <alignment horizontal="center"/>
    </xf>
    <xf numFmtId="0" fontId="2" fillId="6" borderId="0" xfId="0" applyFont="1" applyFill="1" applyAlignment="1">
      <alignment horizontal="center" vertical="center"/>
    </xf>
    <xf numFmtId="0" fontId="2" fillId="6" borderId="1" xfId="0" applyFont="1" applyFill="1" applyBorder="1" applyAlignment="1">
      <alignment horizontal="center" vertical="center"/>
    </xf>
    <xf numFmtId="10" fontId="2" fillId="6" borderId="1" xfId="0" applyNumberFormat="1" applyFont="1" applyFill="1" applyBorder="1" applyAlignment="1">
      <alignment horizontal="center" vertical="center"/>
    </xf>
    <xf numFmtId="0" fontId="2" fillId="6" borderId="2" xfId="0" applyFont="1" applyFill="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10" fontId="3" fillId="0" borderId="1" xfId="0" applyNumberFormat="1" applyFont="1" applyBorder="1" applyAlignment="1">
      <alignment horizontal="center" vertical="center" wrapText="1"/>
    </xf>
    <xf numFmtId="0" fontId="3" fillId="0" borderId="2" xfId="0" applyFont="1" applyBorder="1" applyAlignment="1">
      <alignment horizontal="left" vertical="center" wrapText="1"/>
    </xf>
    <xf numFmtId="0" fontId="1" fillId="0" borderId="0" xfId="0" applyFont="1"/>
    <xf numFmtId="0" fontId="0" fillId="0" borderId="4" xfId="0" applyBorder="1" applyAlignment="1">
      <alignment horizontal="left" vertical="center" wrapText="1"/>
    </xf>
    <xf numFmtId="0" fontId="3" fillId="0" borderId="4" xfId="0" applyFont="1" applyBorder="1" applyAlignment="1">
      <alignment horizontal="left" vertical="center" wrapText="1"/>
    </xf>
    <xf numFmtId="0" fontId="3" fillId="0" borderId="4" xfId="0" applyFont="1" applyBorder="1" applyAlignment="1">
      <alignment horizontal="center" vertical="center" wrapText="1"/>
    </xf>
    <xf numFmtId="10" fontId="3" fillId="0" borderId="4" xfId="0" applyNumberFormat="1" applyFont="1" applyBorder="1" applyAlignment="1">
      <alignment horizontal="center" vertical="center" wrapText="1"/>
    </xf>
    <xf numFmtId="0" fontId="2" fillId="7" borderId="3" xfId="0" applyFont="1" applyFill="1" applyBorder="1" applyAlignment="1">
      <alignment horizontal="center" vertical="center" wrapText="1"/>
    </xf>
    <xf numFmtId="0" fontId="2" fillId="8" borderId="0" xfId="0" applyFont="1" applyFill="1" applyAlignment="1">
      <alignment horizontal="center" vertical="center" wrapText="1"/>
    </xf>
    <xf numFmtId="0" fontId="3" fillId="2" borderId="1" xfId="0" applyFont="1" applyFill="1" applyBorder="1" applyAlignment="1">
      <alignment horizontal="center" vertical="center" wrapText="1"/>
    </xf>
    <xf numFmtId="10" fontId="3" fillId="2" borderId="1" xfId="0" applyNumberFormat="1" applyFont="1" applyFill="1" applyBorder="1" applyAlignment="1">
      <alignment horizontal="center" vertical="center" wrapText="1"/>
    </xf>
    <xf numFmtId="0" fontId="2" fillId="9"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0" fillId="0" borderId="0" xfId="0" applyAlignment="1">
      <alignment wrapText="1"/>
    </xf>
    <xf numFmtId="0" fontId="6" fillId="0" borderId="0" xfId="0" applyFont="1" applyAlignment="1">
      <alignment horizontal="center"/>
    </xf>
    <xf numFmtId="0" fontId="7" fillId="0" borderId="0" xfId="0" applyFont="1" applyAlignment="1">
      <alignment vertical="center"/>
    </xf>
    <xf numFmtId="0" fontId="6" fillId="0" borderId="0" xfId="0" applyFont="1"/>
    <xf numFmtId="0" fontId="6" fillId="0" borderId="0" xfId="0" applyFont="1" applyAlignment="1">
      <alignment vertical="center"/>
    </xf>
    <xf numFmtId="0" fontId="5" fillId="0" borderId="0" xfId="0" applyFont="1"/>
    <xf numFmtId="0" fontId="10" fillId="0" borderId="0" xfId="0" applyFont="1"/>
    <xf numFmtId="0" fontId="0" fillId="0" borderId="0" xfId="0" applyAlignment="1">
      <alignment horizontal="left"/>
    </xf>
    <xf numFmtId="0" fontId="0" fillId="0" borderId="0" xfId="0" pivotButton="1" applyAlignment="1">
      <alignment horizontal="center" vertical="center" wrapText="1"/>
    </xf>
    <xf numFmtId="0" fontId="0" fillId="0" borderId="0" xfId="0" applyAlignment="1">
      <alignment horizontal="center" vertical="center" wrapText="1"/>
    </xf>
    <xf numFmtId="0" fontId="11" fillId="0" borderId="0" xfId="0" applyFont="1"/>
    <xf numFmtId="0" fontId="5" fillId="0" borderId="0" xfId="0" applyFont="1" applyAlignment="1">
      <alignment horizontal="center" vertical="center" wrapText="1"/>
    </xf>
    <xf numFmtId="9" fontId="5" fillId="0" borderId="0" xfId="1" applyFont="1"/>
    <xf numFmtId="0" fontId="8" fillId="0" borderId="0" xfId="0" applyFont="1" applyAlignment="1">
      <alignment horizontal="center"/>
    </xf>
    <xf numFmtId="0" fontId="9" fillId="0" borderId="0" xfId="0" applyFont="1" applyAlignment="1">
      <alignment horizontal="center"/>
    </xf>
    <xf numFmtId="0" fontId="0" fillId="0" borderId="0" xfId="0" applyNumberFormat="1" applyAlignment="1">
      <alignment horizontal="center"/>
    </xf>
    <xf numFmtId="0" fontId="3" fillId="0" borderId="5" xfId="0" applyFont="1" applyBorder="1" applyAlignment="1">
      <alignment horizontal="left" vertical="center" wrapText="1"/>
    </xf>
    <xf numFmtId="9" fontId="5" fillId="0" borderId="0" xfId="0" applyNumberFormat="1" applyFont="1" applyAlignment="1">
      <alignment horizontal="center"/>
    </xf>
    <xf numFmtId="0" fontId="3" fillId="2" borderId="1" xfId="0" applyFont="1" applyFill="1" applyBorder="1" applyAlignment="1">
      <alignment horizontal="center" vertical="center"/>
    </xf>
    <xf numFmtId="0" fontId="3" fillId="3" borderId="1" xfId="0" applyFont="1" applyFill="1" applyBorder="1" applyAlignment="1">
      <alignment horizontal="center" vertical="center"/>
    </xf>
    <xf numFmtId="0" fontId="3" fillId="4" borderId="1" xfId="0" applyFont="1" applyFill="1" applyBorder="1" applyAlignment="1">
      <alignment horizontal="center" vertical="center"/>
    </xf>
    <xf numFmtId="0" fontId="2" fillId="5" borderId="1" xfId="0" applyFont="1" applyFill="1" applyBorder="1" applyAlignment="1">
      <alignment horizontal="center" vertical="center"/>
    </xf>
    <xf numFmtId="0" fontId="3" fillId="0" borderId="0" xfId="0" applyFont="1"/>
  </cellXfs>
  <cellStyles count="2">
    <cellStyle name="Normal" xfId="0" builtinId="0"/>
    <cellStyle name="Porcentaje" xfId="1" builtinId="5"/>
  </cellStyles>
  <dxfs count="213">
    <dxf>
      <font>
        <b/>
      </font>
    </dxf>
    <dxf>
      <font>
        <b/>
      </font>
    </dxf>
    <dxf>
      <alignment wrapText="1"/>
    </dxf>
    <dxf>
      <alignment wrapText="1"/>
    </dxf>
    <dxf>
      <alignment horizontal="center"/>
    </dxf>
    <dxf>
      <alignment horizontal="center"/>
    </dxf>
    <dxf>
      <alignment vertical="center"/>
    </dxf>
    <dxf>
      <alignment vertical="center"/>
    </dxf>
    <dxf>
      <alignment horizontal="center"/>
    </dxf>
    <dxf>
      <alignment horizontal="center"/>
    </dxf>
    <dxf>
      <numFmt numFmtId="13" formatCode="0%"/>
    </dxf>
    <dxf>
      <alignment horizontal="center"/>
    </dxf>
    <dxf>
      <alignment wrapText="1"/>
    </dxf>
    <dxf>
      <alignment wrapText="1"/>
    </dxf>
    <dxf>
      <alignment vertical="center"/>
    </dxf>
    <dxf>
      <alignment vertical="center"/>
    </dxf>
    <dxf>
      <alignment horizontal="center"/>
    </dxf>
    <dxf>
      <alignment horizontal="center"/>
    </dxf>
    <dxf>
      <font>
        <b/>
      </font>
    </dxf>
    <dxf>
      <font>
        <b/>
      </font>
    </dxf>
    <dxf>
      <alignment horizontal="center"/>
    </dxf>
    <dxf>
      <alignment horizontal="center"/>
    </dxf>
    <dxf>
      <numFmt numFmtId="13" formatCode="0%"/>
    </dxf>
    <dxf>
      <alignment horizontal="center"/>
    </dxf>
    <dxf>
      <alignment wrapText="1"/>
    </dxf>
    <dxf>
      <alignment wrapText="1"/>
    </dxf>
    <dxf>
      <alignment vertical="center"/>
    </dxf>
    <dxf>
      <alignment vertical="center"/>
    </dxf>
    <dxf>
      <alignment horizontal="center"/>
    </dxf>
    <dxf>
      <alignment horizontal="center"/>
    </dxf>
    <dxf>
      <font>
        <b/>
      </font>
    </dxf>
    <dxf>
      <font>
        <b/>
      </font>
    </dxf>
    <dxf>
      <alignment horizontal="center"/>
    </dxf>
    <dxf>
      <alignment horizontal="center"/>
    </dxf>
    <dxf>
      <numFmt numFmtId="13" formatCode="0%"/>
    </dxf>
    <dxf>
      <alignment horizontal="center"/>
    </dxf>
    <dxf>
      <alignment wrapText="1"/>
    </dxf>
    <dxf>
      <alignment wrapText="1"/>
    </dxf>
    <dxf>
      <alignment vertical="center"/>
    </dxf>
    <dxf>
      <alignment vertical="center"/>
    </dxf>
    <dxf>
      <alignment horizontal="center"/>
    </dxf>
    <dxf>
      <alignment horizontal="center"/>
    </dxf>
    <dxf>
      <font>
        <b/>
      </font>
    </dxf>
    <dxf>
      <font>
        <b/>
      </font>
    </dxf>
    <dxf>
      <alignment horizontal="center"/>
    </dxf>
    <dxf>
      <alignment horizontal="center"/>
    </dxf>
    <dxf>
      <numFmt numFmtId="13" formatCode="0%"/>
    </dxf>
    <dxf>
      <alignment horizontal="cent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numFmt numFmtId="0" formatCode="General"/>
    </dxf>
    <dxf>
      <font>
        <strike val="0"/>
        <outline val="0"/>
        <shadow val="0"/>
        <u val="none"/>
        <vertAlign val="baseline"/>
        <sz val="11"/>
        <color auto="1"/>
        <name val="Calibri"/>
        <family val="2"/>
        <scheme val="minor"/>
      </font>
      <numFmt numFmtId="0" formatCode="General"/>
    </dxf>
    <dxf>
      <font>
        <strike val="0"/>
        <outline val="0"/>
        <shadow val="0"/>
        <u val="none"/>
        <vertAlign val="baseline"/>
        <sz val="11"/>
        <color auto="1"/>
        <name val="Calibri"/>
        <family val="2"/>
        <scheme val="minor"/>
      </font>
      <numFmt numFmtId="0" formatCode="General"/>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14" formatCode="0.0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14" formatCode="0.0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14" formatCode="0.0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numFmt numFmtId="14" formatCode="0.00%"/>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numFmt numFmtId="14" formatCode="0.00%"/>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numFmt numFmtId="14" formatCode="0.00%"/>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border outline="0">
        <right style="thin">
          <color rgb="FF000000"/>
        </right>
        <bottom style="thin">
          <color rgb="FF000000"/>
        </bottom>
      </border>
    </dxf>
    <dxf>
      <font>
        <b val="0"/>
        <i val="0"/>
        <strike val="0"/>
        <condense val="0"/>
        <extend val="0"/>
        <outline val="0"/>
        <shadow val="0"/>
        <u val="none"/>
        <vertAlign val="baseline"/>
        <sz val="11"/>
        <color theme="0"/>
        <name val="Calibri"/>
        <family val="2"/>
        <scheme val="minor"/>
      </font>
      <fill>
        <patternFill patternType="solid">
          <fgColor indexed="64"/>
          <bgColor rgb="FF7030A0"/>
        </patternFill>
      </fill>
      <alignment horizontal="center" vertical="center" textRotation="0" wrapText="1" indent="0" justifyLastLine="0" shrinkToFit="0" readingOrder="0"/>
      <border diagonalUp="0" diagonalDown="0" outline="0">
        <left style="thin">
          <color indexed="64"/>
        </left>
        <right style="thin">
          <color indexed="64"/>
        </right>
        <top/>
        <bottom/>
      </border>
    </dxf>
    <dxf>
      <alignment horizontal="left"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right style="thin">
          <color indexed="64"/>
        </right>
        <bottom style="thin">
          <color indexed="64"/>
        </bottom>
      </border>
    </dxf>
    <dxf>
      <font>
        <b val="0"/>
        <i val="0"/>
        <strike val="0"/>
        <condense val="0"/>
        <extend val="0"/>
        <outline val="0"/>
        <shadow val="0"/>
        <u val="none"/>
        <vertAlign val="baseline"/>
        <sz val="11"/>
        <color theme="0"/>
        <name val="Calibri"/>
        <family val="2"/>
        <scheme val="minor"/>
      </font>
      <fill>
        <patternFill patternType="solid">
          <fgColor indexed="64"/>
          <bgColor theme="8" tint="-0.499984740745262"/>
        </patternFill>
      </fill>
      <alignment horizontal="center" vertical="center" textRotation="0" wrapText="0" indent="0" justifyLastLine="0" shrinkToFit="0" readingOrder="0"/>
      <border diagonalUp="0" diagonalDown="0" outline="0">
        <left style="thin">
          <color indexed="64"/>
        </left>
        <right style="thin">
          <color indexed="64"/>
        </right>
        <top/>
        <bottom/>
      </border>
    </dxf>
    <dxf>
      <alignment horizontal="center"/>
    </dxf>
    <dxf>
      <numFmt numFmtId="13" formatCode="0%"/>
    </dxf>
    <dxf>
      <alignment horizontal="center"/>
    </dxf>
    <dxf>
      <alignment horizontal="center"/>
    </dxf>
    <dxf>
      <alignment vertical="center"/>
    </dxf>
    <dxf>
      <alignment vertical="center"/>
    </dxf>
    <dxf>
      <alignment horizontal="center"/>
    </dxf>
    <dxf>
      <alignment horizontal="center"/>
    </dxf>
    <dxf>
      <alignment wrapText="1"/>
    </dxf>
    <dxf>
      <alignment wrapText="1"/>
    </dxf>
    <dxf>
      <font>
        <b/>
      </font>
    </dxf>
    <dxf>
      <font>
        <b/>
      </font>
    </dxf>
    <dxf>
      <alignment horizontal="center"/>
    </dxf>
    <dxf>
      <numFmt numFmtId="13" formatCode="0%"/>
    </dxf>
    <dxf>
      <alignment horizontal="center"/>
    </dxf>
    <dxf>
      <alignment horizontal="center"/>
    </dxf>
    <dxf>
      <font>
        <b/>
      </font>
    </dxf>
    <dxf>
      <font>
        <b/>
      </font>
    </dxf>
    <dxf>
      <alignment horizontal="center"/>
    </dxf>
    <dxf>
      <alignment horizontal="center"/>
    </dxf>
    <dxf>
      <alignment vertical="center"/>
    </dxf>
    <dxf>
      <alignment vertical="center"/>
    </dxf>
    <dxf>
      <alignment wrapText="1"/>
    </dxf>
    <dxf>
      <alignment wrapText="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2.xml"/><Relationship Id="rId4" Type="http://schemas.openxmlformats.org/officeDocument/2006/relationships/pivotCacheDefinition" Target="pivotCache/pivotCacheDefinition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86413</xdr:colOff>
      <xdr:row>0</xdr:row>
      <xdr:rowOff>153520</xdr:rowOff>
    </xdr:from>
    <xdr:to>
      <xdr:col>1</xdr:col>
      <xdr:colOff>651622</xdr:colOff>
      <xdr:row>4</xdr:row>
      <xdr:rowOff>61022</xdr:rowOff>
    </xdr:to>
    <xdr:pic>
      <xdr:nvPicPr>
        <xdr:cNvPr id="2" name="Imagen 1">
          <a:extLst>
            <a:ext uri="{FF2B5EF4-FFF2-40B4-BE49-F238E27FC236}">
              <a16:creationId xmlns:a16="http://schemas.microsoft.com/office/drawing/2014/main" id="{FB29A008-BA41-4C2F-9352-5B77693E8B70}"/>
            </a:ext>
          </a:extLst>
        </xdr:cNvPr>
        <xdr:cNvPicPr>
          <a:picLocks noChangeAspect="1"/>
        </xdr:cNvPicPr>
      </xdr:nvPicPr>
      <xdr:blipFill>
        <a:blip xmlns:r="http://schemas.openxmlformats.org/officeDocument/2006/relationships" r:embed="rId1"/>
        <a:stretch>
          <a:fillRect/>
        </a:stretch>
      </xdr:blipFill>
      <xdr:spPr>
        <a:xfrm>
          <a:off x="305488" y="153520"/>
          <a:ext cx="565209" cy="774277"/>
        </a:xfrm>
        <a:prstGeom prst="rect">
          <a:avLst/>
        </a:prstGeom>
      </xdr:spPr>
    </xdr:pic>
    <xdr:clientData/>
  </xdr:twoCellAnchor>
  <xdr:twoCellAnchor>
    <xdr:from>
      <xdr:col>1</xdr:col>
      <xdr:colOff>715496</xdr:colOff>
      <xdr:row>4</xdr:row>
      <xdr:rowOff>175373</xdr:rowOff>
    </xdr:from>
    <xdr:to>
      <xdr:col>10</xdr:col>
      <xdr:colOff>515470</xdr:colOff>
      <xdr:row>7</xdr:row>
      <xdr:rowOff>11206</xdr:rowOff>
    </xdr:to>
    <xdr:sp macro="" textlink="">
      <xdr:nvSpPr>
        <xdr:cNvPr id="3" name="Text Box 21">
          <a:extLst>
            <a:ext uri="{FF2B5EF4-FFF2-40B4-BE49-F238E27FC236}">
              <a16:creationId xmlns:a16="http://schemas.microsoft.com/office/drawing/2014/main" id="{A4EC3A78-AA06-4C42-821F-09B2C7948B59}"/>
            </a:ext>
          </a:extLst>
        </xdr:cNvPr>
        <xdr:cNvSpPr txBox="1">
          <a:spLocks noChangeArrowheads="1"/>
        </xdr:cNvSpPr>
      </xdr:nvSpPr>
      <xdr:spPr bwMode="auto">
        <a:xfrm>
          <a:off x="939614" y="1038226"/>
          <a:ext cx="8383680" cy="4185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txBody>
        <a:bodyPr wrap="square">
          <a:noAutofit/>
        </a:bodyPr>
        <a:lstStyle>
          <a:defPPr>
            <a:defRPr lang="es-ES"/>
          </a:defPPr>
          <a:lvl1pPr algn="l" rtl="0" eaLnBrk="0" fontAlgn="base" hangingPunct="0">
            <a:spcBef>
              <a:spcPct val="0"/>
            </a:spcBef>
            <a:spcAft>
              <a:spcPct val="0"/>
            </a:spcAft>
            <a:defRPr sz="2000" kern="1200">
              <a:solidFill>
                <a:schemeClr val="tx2"/>
              </a:solidFill>
              <a:latin typeface="Arial" panose="020B0604020202020204" pitchFamily="34" charset="0"/>
              <a:ea typeface="+mn-ea"/>
              <a:cs typeface="+mn-cs"/>
            </a:defRPr>
          </a:lvl1pPr>
          <a:lvl2pPr marL="457200" algn="l" rtl="0" eaLnBrk="0" fontAlgn="base" hangingPunct="0">
            <a:spcBef>
              <a:spcPct val="0"/>
            </a:spcBef>
            <a:spcAft>
              <a:spcPct val="0"/>
            </a:spcAft>
            <a:defRPr sz="2000" kern="1200">
              <a:solidFill>
                <a:schemeClr val="tx2"/>
              </a:solidFill>
              <a:latin typeface="Arial" panose="020B0604020202020204" pitchFamily="34" charset="0"/>
              <a:ea typeface="+mn-ea"/>
              <a:cs typeface="+mn-cs"/>
            </a:defRPr>
          </a:lvl2pPr>
          <a:lvl3pPr marL="914400" algn="l" rtl="0" eaLnBrk="0" fontAlgn="base" hangingPunct="0">
            <a:spcBef>
              <a:spcPct val="0"/>
            </a:spcBef>
            <a:spcAft>
              <a:spcPct val="0"/>
            </a:spcAft>
            <a:defRPr sz="2000" kern="1200">
              <a:solidFill>
                <a:schemeClr val="tx2"/>
              </a:solidFill>
              <a:latin typeface="Arial" panose="020B0604020202020204" pitchFamily="34" charset="0"/>
              <a:ea typeface="+mn-ea"/>
              <a:cs typeface="+mn-cs"/>
            </a:defRPr>
          </a:lvl3pPr>
          <a:lvl4pPr marL="1371600" algn="l" rtl="0" eaLnBrk="0" fontAlgn="base" hangingPunct="0">
            <a:spcBef>
              <a:spcPct val="0"/>
            </a:spcBef>
            <a:spcAft>
              <a:spcPct val="0"/>
            </a:spcAft>
            <a:defRPr sz="2000" kern="1200">
              <a:solidFill>
                <a:schemeClr val="tx2"/>
              </a:solidFill>
              <a:latin typeface="Arial" panose="020B0604020202020204" pitchFamily="34" charset="0"/>
              <a:ea typeface="+mn-ea"/>
              <a:cs typeface="+mn-cs"/>
            </a:defRPr>
          </a:lvl4pPr>
          <a:lvl5pPr marL="1828800" algn="l" rtl="0" eaLnBrk="0" fontAlgn="base" hangingPunct="0">
            <a:spcBef>
              <a:spcPct val="0"/>
            </a:spcBef>
            <a:spcAft>
              <a:spcPct val="0"/>
            </a:spcAft>
            <a:defRPr sz="2000" kern="1200">
              <a:solidFill>
                <a:schemeClr val="tx2"/>
              </a:solidFill>
              <a:latin typeface="Arial" panose="020B0604020202020204" pitchFamily="34" charset="0"/>
              <a:ea typeface="+mn-ea"/>
              <a:cs typeface="+mn-cs"/>
            </a:defRPr>
          </a:lvl5pPr>
          <a:lvl6pPr marL="2286000" algn="l" defTabSz="914400" rtl="0" eaLnBrk="1" latinLnBrk="0" hangingPunct="1">
            <a:defRPr sz="2000" kern="1200">
              <a:solidFill>
                <a:schemeClr val="tx2"/>
              </a:solidFill>
              <a:latin typeface="Arial" panose="020B0604020202020204" pitchFamily="34" charset="0"/>
              <a:ea typeface="+mn-ea"/>
              <a:cs typeface="+mn-cs"/>
            </a:defRPr>
          </a:lvl6pPr>
          <a:lvl7pPr marL="2743200" algn="l" defTabSz="914400" rtl="0" eaLnBrk="1" latinLnBrk="0" hangingPunct="1">
            <a:defRPr sz="2000" kern="1200">
              <a:solidFill>
                <a:schemeClr val="tx2"/>
              </a:solidFill>
              <a:latin typeface="Arial" panose="020B0604020202020204" pitchFamily="34" charset="0"/>
              <a:ea typeface="+mn-ea"/>
              <a:cs typeface="+mn-cs"/>
            </a:defRPr>
          </a:lvl7pPr>
          <a:lvl8pPr marL="3200400" algn="l" defTabSz="914400" rtl="0" eaLnBrk="1" latinLnBrk="0" hangingPunct="1">
            <a:defRPr sz="2000" kern="1200">
              <a:solidFill>
                <a:schemeClr val="tx2"/>
              </a:solidFill>
              <a:latin typeface="Arial" panose="020B0604020202020204" pitchFamily="34" charset="0"/>
              <a:ea typeface="+mn-ea"/>
              <a:cs typeface="+mn-cs"/>
            </a:defRPr>
          </a:lvl8pPr>
          <a:lvl9pPr marL="3657600" algn="l" defTabSz="914400" rtl="0" eaLnBrk="1" latinLnBrk="0" hangingPunct="1">
            <a:defRPr sz="2000" kern="1200">
              <a:solidFill>
                <a:schemeClr val="tx2"/>
              </a:solidFill>
              <a:latin typeface="Arial" panose="020B0604020202020204" pitchFamily="34" charset="0"/>
              <a:ea typeface="+mn-ea"/>
              <a:cs typeface="+mn-cs"/>
            </a:defRPr>
          </a:lvl9pPr>
        </a:lstStyle>
        <a:p>
          <a:pPr algn="just" eaLnBrk="1" hangingPunct="1">
            <a:spcBef>
              <a:spcPct val="50000"/>
            </a:spcBef>
            <a:buFont typeface="Wingdings" panose="05000000000000000000" pitchFamily="2" charset="2"/>
            <a:buNone/>
          </a:pPr>
          <a:r>
            <a:rPr lang="es-CO" altLang="es-CO" sz="1100" b="0">
              <a:solidFill>
                <a:schemeClr val="tx2"/>
              </a:solidFill>
              <a:latin typeface="+mn-lt"/>
            </a:rPr>
            <a:t>Presentar los resultados definitivos de la evaluación al seguimiento de controles en riesgos acumulado al 31 de diciembre del 2020 desde los procesos a nivel central y las Direcciones Territoriales.</a:t>
          </a:r>
        </a:p>
      </xdr:txBody>
    </xdr:sp>
    <xdr:clientData/>
  </xdr:twoCellAnchor>
  <xdr:twoCellAnchor>
    <xdr:from>
      <xdr:col>1</xdr:col>
      <xdr:colOff>762000</xdr:colOff>
      <xdr:row>1</xdr:row>
      <xdr:rowOff>3923</xdr:rowOff>
    </xdr:from>
    <xdr:to>
      <xdr:col>10</xdr:col>
      <xdr:colOff>161925</xdr:colOff>
      <xdr:row>3</xdr:row>
      <xdr:rowOff>180975</xdr:rowOff>
    </xdr:to>
    <xdr:sp macro="" textlink="">
      <xdr:nvSpPr>
        <xdr:cNvPr id="6" name="Text Box 21">
          <a:extLst>
            <a:ext uri="{FF2B5EF4-FFF2-40B4-BE49-F238E27FC236}">
              <a16:creationId xmlns:a16="http://schemas.microsoft.com/office/drawing/2014/main" id="{19693604-CCD9-4B5C-ADC9-C945BF92D542}"/>
            </a:ext>
          </a:extLst>
        </xdr:cNvPr>
        <xdr:cNvSpPr txBox="1">
          <a:spLocks noChangeArrowheads="1"/>
        </xdr:cNvSpPr>
      </xdr:nvSpPr>
      <xdr:spPr bwMode="auto">
        <a:xfrm>
          <a:off x="981075" y="242048"/>
          <a:ext cx="7639050" cy="6152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txBody>
        <a:bodyPr wrap="square">
          <a:noAutofit/>
        </a:bodyPr>
        <a:lstStyle>
          <a:defPPr>
            <a:defRPr lang="es-ES"/>
          </a:defPPr>
          <a:lvl1pPr algn="l" rtl="0" eaLnBrk="0" fontAlgn="base" hangingPunct="0">
            <a:spcBef>
              <a:spcPct val="0"/>
            </a:spcBef>
            <a:spcAft>
              <a:spcPct val="0"/>
            </a:spcAft>
            <a:defRPr sz="2000" kern="1200">
              <a:solidFill>
                <a:schemeClr val="tx2"/>
              </a:solidFill>
              <a:latin typeface="Arial" panose="020B0604020202020204" pitchFamily="34" charset="0"/>
              <a:ea typeface="+mn-ea"/>
              <a:cs typeface="+mn-cs"/>
            </a:defRPr>
          </a:lvl1pPr>
          <a:lvl2pPr marL="457200" algn="l" rtl="0" eaLnBrk="0" fontAlgn="base" hangingPunct="0">
            <a:spcBef>
              <a:spcPct val="0"/>
            </a:spcBef>
            <a:spcAft>
              <a:spcPct val="0"/>
            </a:spcAft>
            <a:defRPr sz="2000" kern="1200">
              <a:solidFill>
                <a:schemeClr val="tx2"/>
              </a:solidFill>
              <a:latin typeface="Arial" panose="020B0604020202020204" pitchFamily="34" charset="0"/>
              <a:ea typeface="+mn-ea"/>
              <a:cs typeface="+mn-cs"/>
            </a:defRPr>
          </a:lvl2pPr>
          <a:lvl3pPr marL="914400" algn="l" rtl="0" eaLnBrk="0" fontAlgn="base" hangingPunct="0">
            <a:spcBef>
              <a:spcPct val="0"/>
            </a:spcBef>
            <a:spcAft>
              <a:spcPct val="0"/>
            </a:spcAft>
            <a:defRPr sz="2000" kern="1200">
              <a:solidFill>
                <a:schemeClr val="tx2"/>
              </a:solidFill>
              <a:latin typeface="Arial" panose="020B0604020202020204" pitchFamily="34" charset="0"/>
              <a:ea typeface="+mn-ea"/>
              <a:cs typeface="+mn-cs"/>
            </a:defRPr>
          </a:lvl3pPr>
          <a:lvl4pPr marL="1371600" algn="l" rtl="0" eaLnBrk="0" fontAlgn="base" hangingPunct="0">
            <a:spcBef>
              <a:spcPct val="0"/>
            </a:spcBef>
            <a:spcAft>
              <a:spcPct val="0"/>
            </a:spcAft>
            <a:defRPr sz="2000" kern="1200">
              <a:solidFill>
                <a:schemeClr val="tx2"/>
              </a:solidFill>
              <a:latin typeface="Arial" panose="020B0604020202020204" pitchFamily="34" charset="0"/>
              <a:ea typeface="+mn-ea"/>
              <a:cs typeface="+mn-cs"/>
            </a:defRPr>
          </a:lvl4pPr>
          <a:lvl5pPr marL="1828800" algn="l" rtl="0" eaLnBrk="0" fontAlgn="base" hangingPunct="0">
            <a:spcBef>
              <a:spcPct val="0"/>
            </a:spcBef>
            <a:spcAft>
              <a:spcPct val="0"/>
            </a:spcAft>
            <a:defRPr sz="2000" kern="1200">
              <a:solidFill>
                <a:schemeClr val="tx2"/>
              </a:solidFill>
              <a:latin typeface="Arial" panose="020B0604020202020204" pitchFamily="34" charset="0"/>
              <a:ea typeface="+mn-ea"/>
              <a:cs typeface="+mn-cs"/>
            </a:defRPr>
          </a:lvl5pPr>
          <a:lvl6pPr marL="2286000" algn="l" defTabSz="914400" rtl="0" eaLnBrk="1" latinLnBrk="0" hangingPunct="1">
            <a:defRPr sz="2000" kern="1200">
              <a:solidFill>
                <a:schemeClr val="tx2"/>
              </a:solidFill>
              <a:latin typeface="Arial" panose="020B0604020202020204" pitchFamily="34" charset="0"/>
              <a:ea typeface="+mn-ea"/>
              <a:cs typeface="+mn-cs"/>
            </a:defRPr>
          </a:lvl6pPr>
          <a:lvl7pPr marL="2743200" algn="l" defTabSz="914400" rtl="0" eaLnBrk="1" latinLnBrk="0" hangingPunct="1">
            <a:defRPr sz="2000" kern="1200">
              <a:solidFill>
                <a:schemeClr val="tx2"/>
              </a:solidFill>
              <a:latin typeface="Arial" panose="020B0604020202020204" pitchFamily="34" charset="0"/>
              <a:ea typeface="+mn-ea"/>
              <a:cs typeface="+mn-cs"/>
            </a:defRPr>
          </a:lvl7pPr>
          <a:lvl8pPr marL="3200400" algn="l" defTabSz="914400" rtl="0" eaLnBrk="1" latinLnBrk="0" hangingPunct="1">
            <a:defRPr sz="2000" kern="1200">
              <a:solidFill>
                <a:schemeClr val="tx2"/>
              </a:solidFill>
              <a:latin typeface="Arial" panose="020B0604020202020204" pitchFamily="34" charset="0"/>
              <a:ea typeface="+mn-ea"/>
              <a:cs typeface="+mn-cs"/>
            </a:defRPr>
          </a:lvl8pPr>
          <a:lvl9pPr marL="3657600" algn="l" defTabSz="914400" rtl="0" eaLnBrk="1" latinLnBrk="0" hangingPunct="1">
            <a:defRPr sz="2000" kern="1200">
              <a:solidFill>
                <a:schemeClr val="tx2"/>
              </a:solidFill>
              <a:latin typeface="Arial" panose="020B0604020202020204" pitchFamily="34" charset="0"/>
              <a:ea typeface="+mn-ea"/>
              <a:cs typeface="+mn-cs"/>
            </a:defRPr>
          </a:lvl9pPr>
        </a:lstStyle>
        <a:p>
          <a:pPr algn="just" eaLnBrk="1" hangingPunct="1">
            <a:spcBef>
              <a:spcPct val="50000"/>
            </a:spcBef>
            <a:buFont typeface="Wingdings" panose="05000000000000000000" pitchFamily="2" charset="2"/>
            <a:buNone/>
          </a:pPr>
          <a:r>
            <a:rPr lang="es-CO" sz="1200" b="1" i="0" u="none" strike="noStrike" kern="1200">
              <a:solidFill>
                <a:schemeClr val="tx2"/>
              </a:solidFill>
              <a:effectLst/>
              <a:latin typeface="Arial" panose="020B0604020202020204" pitchFamily="34" charset="0"/>
              <a:ea typeface="+mn-ea"/>
              <a:cs typeface="+mn-cs"/>
            </a:rPr>
            <a:t>Reporte DEFINITIVO resultados del seguimiento en la aplicación de controles en riesgos</a:t>
          </a:r>
          <a:r>
            <a:rPr lang="es-CO" sz="1200"/>
            <a:t> </a:t>
          </a:r>
        </a:p>
        <a:p>
          <a:pPr algn="just" eaLnBrk="1" hangingPunct="1">
            <a:spcBef>
              <a:spcPct val="50000"/>
            </a:spcBef>
            <a:buFont typeface="Wingdings" panose="05000000000000000000" pitchFamily="2" charset="2"/>
            <a:buNone/>
          </a:pPr>
          <a:r>
            <a:rPr lang="es-CO" altLang="es-CO" sz="1200" b="0">
              <a:solidFill>
                <a:schemeClr val="tx2"/>
              </a:solidFill>
              <a:latin typeface="+mn-lt"/>
            </a:rPr>
            <a:t>Tercer</a:t>
          </a:r>
          <a:r>
            <a:rPr lang="es-CO" altLang="es-CO" sz="1200" b="0" baseline="0">
              <a:solidFill>
                <a:schemeClr val="tx2"/>
              </a:solidFill>
              <a:latin typeface="+mn-lt"/>
            </a:rPr>
            <a:t> </a:t>
          </a:r>
          <a:r>
            <a:rPr lang="es-CO" altLang="es-CO" sz="1200" b="0">
              <a:solidFill>
                <a:schemeClr val="tx2"/>
              </a:solidFill>
              <a:latin typeface="+mn-lt"/>
            </a:rPr>
            <a:t>cuatrimestre 2020 - Acumulado al 31 de diciembre</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AVID" refreshedDate="44245.344380324073" createdVersion="6" refreshedVersion="6" minRefreshableVersion="3" recordCount="77" xr:uid="{8012EB19-4790-4191-8806-5EF4A093570A}">
  <cacheSource type="worksheet">
    <worksheetSource ref="A3:AA80" sheet="Procesos"/>
  </cacheSource>
  <cacheFields count="28">
    <cacheField name="ID" numFmtId="0">
      <sharedItems/>
    </cacheField>
    <cacheField name="Proceso" numFmtId="0">
      <sharedItems count="20">
        <s v="Control Disciplinario"/>
        <s v="Direccionamiento Estratégico y Planeación"/>
        <s v="Gestión Agrológica"/>
        <s v="Gestión Cartográfica"/>
        <s v="Gestión Catastral"/>
        <s v="Gestión Contractual"/>
        <s v="Gestión de Comunicaciones y Mercadeo"/>
        <s v="Gestión de Servicios Administrativos"/>
        <s v="Gestión de Tecnologías de la Información"/>
        <s v="Gestión del Conocimiento, Investigación e Innovación "/>
        <s v="Gestión del Talento Humano"/>
        <s v="Gestión Documental"/>
        <s v="Gestión Financiera"/>
        <s v="Gestión Geodésica"/>
        <s v="Gestión Geográfica"/>
        <s v="Gestión Informática de Soporte"/>
        <s v="Gestión Jurídica"/>
        <s v="Regulación"/>
        <s v="Seguimiento y Evaluación Institucional"/>
        <s v="Servicio al Ciudadano y Participación"/>
      </sharedItems>
    </cacheField>
    <cacheField name="Riesgo" numFmtId="0">
      <sharedItems longText="1"/>
    </cacheField>
    <cacheField name="Control 1" numFmtId="0">
      <sharedItems longText="1"/>
    </cacheField>
    <cacheField name="Meta" numFmtId="0">
      <sharedItems containsSemiMixedTypes="0" containsString="0" containsNumber="1" containsInteger="1" minValue="0" maxValue="1695"/>
    </cacheField>
    <cacheField name="Ejecutado" numFmtId="0">
      <sharedItems containsString="0" containsBlank="1" containsNumber="1" containsInteger="1" minValue="0" maxValue="1695"/>
    </cacheField>
    <cacheField name="Avance" numFmtId="0">
      <sharedItems containsMixedTypes="1" containsNumber="1" minValue="0.75" maxValue="1"/>
    </cacheField>
    <cacheField name="Concepto OCI" numFmtId="0">
      <sharedItems containsBlank="1"/>
    </cacheField>
    <cacheField name="Control 2" numFmtId="0">
      <sharedItems containsBlank="1" longText="1"/>
    </cacheField>
    <cacheField name="Meta2" numFmtId="0">
      <sharedItems containsString="0" containsBlank="1" containsNumber="1" containsInteger="1" minValue="0" maxValue="45"/>
    </cacheField>
    <cacheField name="Ejecutado3" numFmtId="0">
      <sharedItems containsString="0" containsBlank="1" containsNumber="1" containsInteger="1" minValue="0" maxValue="174"/>
    </cacheField>
    <cacheField name="Avance4" numFmtId="10">
      <sharedItems containsBlank="1" containsMixedTypes="1" containsNumber="1" containsInteger="1" minValue="1" maxValue="1"/>
    </cacheField>
    <cacheField name="Concepto OCI6" numFmtId="0">
      <sharedItems containsBlank="1"/>
    </cacheField>
    <cacheField name="Control 3" numFmtId="0">
      <sharedItems containsBlank="1" longText="1"/>
    </cacheField>
    <cacheField name="Meta7" numFmtId="0">
      <sharedItems containsString="0" containsBlank="1" containsNumber="1" containsInteger="1" minValue="0" maxValue="223"/>
    </cacheField>
    <cacheField name="Ejecutado8" numFmtId="0">
      <sharedItems containsString="0" containsBlank="1" containsNumber="1" containsInteger="1" minValue="0" maxValue="223"/>
    </cacheField>
    <cacheField name="Avance9" numFmtId="0">
      <sharedItems containsMixedTypes="1" containsNumber="1" containsInteger="1" minValue="1" maxValue="1"/>
    </cacheField>
    <cacheField name="Concepto OCI11" numFmtId="0">
      <sharedItems containsBlank="1"/>
    </cacheField>
    <cacheField name="Control 4" numFmtId="0">
      <sharedItems containsBlank="1" longText="1"/>
    </cacheField>
    <cacheField name="Meta12" numFmtId="0">
      <sharedItems containsString="0" containsBlank="1" containsNumber="1" containsInteger="1" minValue="0" maxValue="12"/>
    </cacheField>
    <cacheField name="Ejecutado13" numFmtId="0">
      <sharedItems containsString="0" containsBlank="1" containsNumber="1" containsInteger="1" minValue="0" maxValue="12"/>
    </cacheField>
    <cacheField name="Avance14" numFmtId="10">
      <sharedItems containsMixedTypes="1" containsNumber="1" containsInteger="1" minValue="1" maxValue="1"/>
    </cacheField>
    <cacheField name="Concepto OCI16" numFmtId="0">
      <sharedItems containsBlank="1"/>
    </cacheField>
    <cacheField name="Conteo FAVORABLE" numFmtId="0">
      <sharedItems containsSemiMixedTypes="0" containsString="0" containsNumber="1" containsInteger="1" minValue="0" maxValue="4"/>
    </cacheField>
    <cacheField name="Conteo _x000a_No Favorable" numFmtId="0">
      <sharedItems containsSemiMixedTypes="0" containsString="0" containsNumber="1" containsInteger="1" minValue="0" maxValue="1"/>
    </cacheField>
    <cacheField name="Conteo SIN META" numFmtId="0">
      <sharedItems containsSemiMixedTypes="0" containsString="0" containsNumber="1" containsInteger="1" minValue="0" maxValue="2"/>
    </cacheField>
    <cacheField name="Conteo FAVORABLE ajustado" numFmtId="0">
      <sharedItems containsSemiMixedTypes="0" containsString="0" containsNumber="1" containsInteger="1" minValue="0" maxValue="4"/>
    </cacheField>
    <cacheField name="Porcentaje de favorabilidad" numFmtId="0" formula="'Conteo FAVORABLE ajustado'/ ('Conteo FAVORABLE ajustado'+'Conteo _x000a_No Favorable')" databaseField="0"/>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AVID" refreshedDate="44245.344381481482" createdVersion="6" refreshedVersion="6" minRefreshableVersion="3" recordCount="374" xr:uid="{34BDE0BF-0816-4A25-8232-73561B32E962}">
  <cacheSource type="worksheet">
    <worksheetSource ref="A3:W377" sheet="Territoriales"/>
  </cacheSource>
  <cacheFields count="24">
    <cacheField name="ID" numFmtId="0">
      <sharedItems/>
    </cacheField>
    <cacheField name="Proceso" numFmtId="0">
      <sharedItems/>
    </cacheField>
    <cacheField name="Territorial" numFmtId="0">
      <sharedItems count="22">
        <s v="Atlántico"/>
        <s v="Bolívar"/>
        <s v="Boyacá"/>
        <s v="Caldas"/>
        <s v="Caquetá"/>
        <s v="Casanare"/>
        <s v="Cauca"/>
        <s v="Cesar"/>
        <s v="Córdoba"/>
        <s v="Cundinamarca"/>
        <s v="Huila"/>
        <s v="La Guajira"/>
        <s v="Magdalena"/>
        <s v="Meta"/>
        <s v="Nariño"/>
        <s v="Norte de Santander"/>
        <s v="Quindío"/>
        <s v="Risaralda"/>
        <s v="Santander"/>
        <s v="Sucre"/>
        <s v="Tolima"/>
        <s v="Valle"/>
      </sharedItems>
    </cacheField>
    <cacheField name="Riesgo" numFmtId="0">
      <sharedItems/>
    </cacheField>
    <cacheField name="Control 1" numFmtId="0">
      <sharedItems containsBlank="1" longText="1"/>
    </cacheField>
    <cacheField name="Meta" numFmtId="0">
      <sharedItems containsString="0" containsBlank="1" containsNumber="1" containsInteger="1" minValue="0" maxValue="38"/>
    </cacheField>
    <cacheField name="Ejecutado" numFmtId="0">
      <sharedItems containsString="0" containsBlank="1" containsNumber="1" containsInteger="1" minValue="0" maxValue="38"/>
    </cacheField>
    <cacheField name="Avance" numFmtId="10">
      <sharedItems containsMixedTypes="1" containsNumber="1" minValue="0" maxValue="1"/>
    </cacheField>
    <cacheField name="Concepto" numFmtId="0">
      <sharedItems containsBlank="1"/>
    </cacheField>
    <cacheField name="Control 2" numFmtId="0">
      <sharedItems containsBlank="1" longText="1"/>
    </cacheField>
    <cacheField name="Meta2" numFmtId="0">
      <sharedItems containsString="0" containsBlank="1" containsNumber="1" containsInteger="1" minValue="0" maxValue="40"/>
    </cacheField>
    <cacheField name="Ejecutado3" numFmtId="0">
      <sharedItems containsString="0" containsBlank="1" containsNumber="1" containsInteger="1" minValue="0" maxValue="40"/>
    </cacheField>
    <cacheField name="Avance4" numFmtId="10">
      <sharedItems containsMixedTypes="1" containsNumber="1" containsInteger="1" minValue="0" maxValue="1"/>
    </cacheField>
    <cacheField name="Concepto2" numFmtId="0">
      <sharedItems containsBlank="1"/>
    </cacheField>
    <cacheField name="Control 3" numFmtId="0">
      <sharedItems containsBlank="1" longText="1"/>
    </cacheField>
    <cacheField name="Meta7" numFmtId="0">
      <sharedItems containsString="0" containsBlank="1" containsNumber="1" containsInteger="1" minValue="0" maxValue="14"/>
    </cacheField>
    <cacheField name="Ejecutado8" numFmtId="0">
      <sharedItems containsString="0" containsBlank="1" containsNumber="1" containsInteger="1" minValue="0" maxValue="14"/>
    </cacheField>
    <cacheField name="Avance9" numFmtId="10">
      <sharedItems containsMixedTypes="1" containsNumber="1" minValue="0" maxValue="1"/>
    </cacheField>
    <cacheField name="Concepto3" numFmtId="0">
      <sharedItems containsBlank="1"/>
    </cacheField>
    <cacheField name="Conteo FAVORABLE" numFmtId="0">
      <sharedItems containsSemiMixedTypes="0" containsString="0" containsNumber="1" containsInteger="1" minValue="0" maxValue="3"/>
    </cacheField>
    <cacheField name="Conteo _x000a_No Favorable" numFmtId="0">
      <sharedItems containsSemiMixedTypes="0" containsString="0" containsNumber="1" containsInteger="1" minValue="0" maxValue="3"/>
    </cacheField>
    <cacheField name="Conteo SIN META" numFmtId="0">
      <sharedItems containsSemiMixedTypes="0" containsString="0" containsNumber="1" containsInteger="1" minValue="0" maxValue="1"/>
    </cacheField>
    <cacheField name="Conteo FAVORABLE ajustado" numFmtId="0">
      <sharedItems containsSemiMixedTypes="0" containsString="0" containsNumber="1" containsInteger="1" minValue="0" maxValue="3"/>
    </cacheField>
    <cacheField name="Porcentaje de favorabilidad Territoriales" numFmtId="0" formula="'Conteo FAVORABLE ajustado'/('Conteo FAVORABLE ajustado'+'Conteo _x000a_No Favorable')" databaseField="0"/>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7">
  <r>
    <s v="CDI-1"/>
    <x v="0"/>
    <s v="Incumplimiento de términos en los procesos Disciplinarios."/>
    <s v="Desde sede central se hace seguimiento,  de forma semestral, a los procesos disciplinarios, por parte del (de  los) profesional(es) designado(s) para esta actividad, con el propósito de verificar el cumplimiento de los parámetros normativos establecidos para el adelantamiento de la acción disciplinaria. En caso de encontrar que los expedientes no están actualizados y/o igualados, se requiere a la persona responsable del manejo del Archivo de Gestión del GIT Control Disciplinario que actualice e iguale la información. _x000a__x000a_Evidencia:  _x000a_1. Registro de asistencia y/o Convocatoria a reunión vía correo electrónico donde se verifica el estado del expediente. (Control de Legalidad)_x000a_2. Comunicaciones Internas enviadas por correo eléctrico con información sobre la normatividad disciplinaria vigente y el código de ética"/>
    <n v="2"/>
    <n v="2"/>
    <n v="1"/>
    <s v="Concepto Favorable"/>
    <m/>
    <m/>
    <m/>
    <s v=""/>
    <m/>
    <m/>
    <m/>
    <m/>
    <s v=""/>
    <m/>
    <m/>
    <m/>
    <m/>
    <s v=""/>
    <m/>
    <n v="1"/>
    <n v="0"/>
    <n v="0"/>
    <n v="1"/>
  </r>
  <r>
    <s v="CDI-2"/>
    <x v="0"/>
    <s v="Actos indebidos por acción u omisión para favorecer a Funcionarios o exfuncionarios en el desarrollo del proceso disciplinario"/>
    <s v="Desde sede central se hace seguimiento,  de forma semestral, a los procesos disciplinarios, por parte del (de  los) profesional(es) designado(s) para esta actividad, con el propósito de verificar el cumplimiento de los parámetros normativos establecidos para el adelantamiento de la acción disciplinaria. En caso de encontrar que los expedientes no están actualizados y/o igualados, se requiere a la persona responsable del manejo del Archivo de Gestión del GIT Control Disciplinario que actualice e iguale la información. _x000a__x000a_Evidencia: Registro de asistencia y/o Convocatoria a reunión vía correo electrónico donde se verifica el estado del expediente. (Control de Legalidad)"/>
    <n v="2"/>
    <n v="2"/>
    <n v="1"/>
    <s v="Concepto Favorable"/>
    <m/>
    <m/>
    <m/>
    <s v=""/>
    <m/>
    <m/>
    <m/>
    <m/>
    <s v=""/>
    <m/>
    <m/>
    <m/>
    <m/>
    <s v=""/>
    <m/>
    <n v="1"/>
    <n v="0"/>
    <n v="0"/>
    <n v="1"/>
  </r>
  <r>
    <s v="DEP-1"/>
    <x v="1"/>
    <s v="Incumplimiento en la ejecución del presupuesto de inversión y en las metas proyecto y PND"/>
    <s v="El responsable en la Oficina Asesora de Planeación realiza seguimiento trimestral al plan de adquisiciones de la entidad, verificando el grado de cumplimiento en la programación del mismo, generando alertas a los ordenadores del gasto en caso de que presenten variaciones con lo proyectado."/>
    <n v="1"/>
    <n v="1"/>
    <n v="1"/>
    <s v="Concepto Favorable"/>
    <s v="El responsable en la Oficina Asesora de Planeación realiza seguimiento al cumplimiento de presupuesto de inversión y metas institucionales por parte de los responsables, a través del envío de alertas trimestrales por correo electrónico. En caso de que se presenten novedades en el cumplimiento, se realiza monitoreo al responsable de su ejecución para generar acciones tendientes a completar las metas proyectadas. "/>
    <n v="1"/>
    <n v="1"/>
    <n v="1"/>
    <s v="Concepto Favorable"/>
    <s v="El responsable en la Oficina Asesora de Planeación aprueba a través de correo electrónico la viabilidad generada en el sistema SIIF por parte del área solicitante, cada vez que sea requerida, para garantizar la disponibilidad de recursos en el presupuesto de inversión, rechazando en caso de que no se cuenten con los recursos suficientes, la información no coincida con el proyecto o no esté programado en el plan anual de adquisiciones."/>
    <n v="223"/>
    <n v="223"/>
    <n v="1"/>
    <s v="Concepto Favorable"/>
    <m/>
    <m/>
    <m/>
    <s v=""/>
    <m/>
    <n v="3"/>
    <n v="0"/>
    <n v="0"/>
    <n v="3"/>
  </r>
  <r>
    <s v="DEP-2"/>
    <x v="1"/>
    <s v="Desarticulación de los elementos del Plan Estratégico Institucional (PEI) con los planes y proyectos del IGAC"/>
    <s v="El responsable en la Oficina Asesora de Planeación revisa el contenido, calidad y consistencia de los datos consignados en el informe de gestión, cada vez que se presente por parte del responsable, con el fin de garantizar la veracidad de la información y su estructura para incluir en el informe. En caso de que presente desalineación con el marco estratégico definido por la entidad, se realiza la devolución para que el responsable haga las correcciones pertinentes"/>
    <n v="1"/>
    <n v="1"/>
    <n v="1"/>
    <s v="Concepto Favorable"/>
    <s v="Validar las solicitudes de creación o actualización de proyectos de inversión generadas por parte de los formuladores de proyecto en el sistema de información dispuesto por el DNP, realizando el rechazo en caso de que no sea viable la actualización y devolviendo al solicitante por parte del profesional a cargo en la Oficina Asesora de Planeación, cada vez que sea requerido. "/>
    <n v="9"/>
    <n v="9"/>
    <n v="1"/>
    <s v="Concepto Favorable"/>
    <s v="El responsable en la Oficina Asesora de Planeación verifica que anualmente las áreas u oficinas responsables de proyectos, identifiquen el marco estratégico del IGAC, entre lo que se incluyen los planes, metas y proyectos vigentes, a través de la socialización por cualquiera de los medios de comunicación internos que tenga establecidos por la entidad. En caso de que se presenten novedades en la socialización, se utilizarán medios alternativos para dar a conocer el marco estratégico. "/>
    <n v="1"/>
    <n v="1"/>
    <n v="1"/>
    <s v="Concepto Favorable"/>
    <m/>
    <m/>
    <m/>
    <s v=""/>
    <m/>
    <n v="3"/>
    <n v="0"/>
    <n v="0"/>
    <n v="3"/>
  </r>
  <r>
    <s v="DEP-3"/>
    <x v="1"/>
    <s v="Inconsistencias en la información reportada en los aplicativos internos y externos de la entidad"/>
    <s v="El responsable en la Oficina Asesora de Planeación verifica el reporte de información cargado en los aplicativos internos y externos por parte del enlace o responsable del proyecto, realizando el respectivo cierre y notificando al Jefe de la OAP con el fin de garantizar que fue verificado el contenido y su consistencia. En caso de identificar inconsistencias o falencias en el reporte, se realiza contacto a través de correo electrónico con el enlace o responsable del proyecto para corregir la información. "/>
    <n v="3"/>
    <n v="3"/>
    <n v="1"/>
    <s v="Concepto Favorable"/>
    <s v="El responsable en la Oficina Asesora de Planeación verifica anualmente el reporte de usuarios activos en los aplicativos internos y externos de la entidad, con el fin de asegurar que se encuentren perfiles de usuario solo para funcionarios activos y se cumplan las condiciones de seguridad y acceso a los aplicativos. En caso de identificar inconsistencias, se procede a realizar la indagación respectiva y tomar las medidas de control necesarias."/>
    <n v="1"/>
    <n v="1"/>
    <n v="1"/>
    <s v="Concepto Favorable"/>
    <s v="El responsable en la Oficina Asesora de Planeación revisa cada vez que la información sea entregada por los responsables previo al cargue en los aplicativos internos y externos de la entidad, asegurando la consistencia de los datos entregados y posteriormente remitiendo correo electrónico autorizando su cargue en el sistema. En caso de identificar inconsistencias o falencias en el reporte, se realiza contacto a través de correo electrónico con el enlace o responsable para corregir la información. "/>
    <n v="4"/>
    <n v="4"/>
    <n v="1"/>
    <s v="Concepto Favorable"/>
    <m/>
    <m/>
    <m/>
    <s v=""/>
    <m/>
    <n v="3"/>
    <n v="0"/>
    <n v="0"/>
    <n v="3"/>
  </r>
  <r>
    <s v="DEP-4"/>
    <x v="1"/>
    <s v="Implementación de MIPG sin el cumplimiento de los requisitos normativos "/>
    <s v="El líder responsable de cada proceso elabora anualmente y realiza seguimiento trimestral de sus planes institucionales, incluyendo las actividades que tengan que completarse de acuerdo con los requerimientos del MIPG para posterior revisión y aprobación por la Oficina Asesora de Planeación y el Comité Institucional de Gestión y Desempeño, realizando los ajustes en caso de que presenten inconsistencias o desalineaciones con el marco MIPG."/>
    <n v="2"/>
    <n v="2"/>
    <n v="1"/>
    <s v="Concepto Favorable"/>
    <s v="El responsable en la Oficina Asesora de Planeación realiza seguimiento anual con los líderes de proceso a la evaluación del formulario FURAG, identificando las acciones que se deben llevar a cabo para la implementación de las políticas señaladas por MIPG. En caso de que no se estén cumplimiento los lineamientos del modelo, se programan actividades a ejecutar por parte de los procesos para mejorar la puntuación del Índice de Desempeño Institucional. "/>
    <n v="0"/>
    <n v="0"/>
    <s v=""/>
    <s v="Sin meta asignada en el periodo"/>
    <s v="Realizar evaluaciones semestrales de conocimientos generales del MIPG a los servidores a través de actividades diseñadas desde la Oficina Asesora de Planeación con el fin de identificar y fortalecer la adherencia de los conceptos asociados al modelo, generando oportunidades de mejora en caso de que se encuentren resultados desfavorables"/>
    <n v="1"/>
    <n v="1"/>
    <n v="1"/>
    <s v="Concepto Favorable"/>
    <s v="La Alta Dirección verifica anualmente el desempeño institucional de los sistemas de gestión e implementación de MIPG, con el fin de realizar la retroalimentación a los procesos de la entidad tomando las acciones de mejora pertinentes, en caso de encontrar desviaciones se genera un plan de acción para fortalecer la implementación de los requerimientos necesarios por el proceso. "/>
    <n v="0"/>
    <n v="0"/>
    <s v=""/>
    <s v="Sin meta asignada en el periodo"/>
    <n v="2"/>
    <n v="0"/>
    <n v="2"/>
    <n v="4"/>
  </r>
  <r>
    <s v="GAG-1"/>
    <x v="2"/>
    <s v="Alteración de los resultados de los productos agrológicos para beneficio propio o de un tercero"/>
    <s v="El facilitador del sistema de gestión integrado o el profesional de control de calidad en el proceso realiza el seguimiento al cumplimiento de la documentación del SGI, formatos y sus controles, lo cual se debe hacer a través de la aplicación de listas de chequeo que permita evaluar el cumplimiento del paso a paso para generar los productos de la Subdirección; esta actividad se debe efectuar como mínimo mensualmente. Para el caso en que se encuentre una desviación o desconocimiento en el procedimiento para generar los productos por alguno de los servidores públicos se procederá a hacer una reinducción del proceso o se cambiará de actividad. _x000a__x000a_Evidencia: Listas de chequeo diligenciadas, la actualización de la documentación según aplique y soportes de la reinducción o cambio de actividad."/>
    <n v="4"/>
    <n v="4"/>
    <n v="1"/>
    <s v="Concepto Favorable"/>
    <m/>
    <m/>
    <m/>
    <s v=""/>
    <m/>
    <m/>
    <m/>
    <m/>
    <s v=""/>
    <m/>
    <m/>
    <m/>
    <m/>
    <s v=""/>
    <m/>
    <n v="1"/>
    <n v="0"/>
    <n v="0"/>
    <n v="1"/>
  </r>
  <r>
    <s v="GAG-2"/>
    <x v="2"/>
    <s v="Incumplimiento en la elaboración de los productos programados en el proceso de Gestión Agrológica"/>
    <s v="Seguimiento trimestral al reporte y análisis de las metas e indicadores en los comités de mejoramiento convocados por el Subdirector de Agrología, con el fin de verificar el cumplimiento en la generación de los productos programados por el proceso de Gestión Agrológica. En caso de que se detecten desviaciones se analizan las causas y se determinan las acciones que deben adelantar los responsables y se pueden evidenciar en el registro de asistencia o acta._x000a__x000a_Evidencia: Reporte del seguimiento de metas e indicadores y acciones, los cuales se pueden evidenciar en el acta del comité de mejoramiento y registro de asistencia."/>
    <n v="2"/>
    <n v="2"/>
    <n v="1"/>
    <s v="Concepto Favorable"/>
    <m/>
    <m/>
    <m/>
    <s v=""/>
    <m/>
    <m/>
    <m/>
    <m/>
    <s v=""/>
    <m/>
    <m/>
    <m/>
    <m/>
    <s v=""/>
    <m/>
    <n v="1"/>
    <n v="0"/>
    <n v="0"/>
    <n v="1"/>
  </r>
  <r>
    <s v="GAG-3"/>
    <x v="2"/>
    <s v="Calidad deficiente de los productos generados por la Gestión Agrológica"/>
    <s v="La facilitadora del Sistema de Gestión Integrado, o el profesional encargado, verifican mensualmente la aplicación de la documentación asociada a la ejecución del proceso de Gestión Agrológica a través del diligenciamiento de una lista de chequeo que contiene los ítems que se deben evaluar. En caso de detectar desviaciones se realiza la reinducción al funcionario o contratista en puesto de trabajo._x000a__x000a_Evidencia: Listas de chequeo aplicadas y/o soportes asociados a la reinducción cuando aplique."/>
    <n v="4"/>
    <n v="4"/>
    <n v="1"/>
    <s v="Concepto Favorable"/>
    <s v="Cada vez que se requiera, los profesionales asignados de cada proyecto o convenio aplican los controles de calidad establecidos en el proceso de Gestión Agrológica, con el propósito de verificar que se cumplen todos los parámetros establecidos en cada etapa del proceso. En caso de encontrar desviaciones se regresa a la etapa anterior para su corrección o se realizan reprocesos. _x000a__x000a_Evidencia: Documentos relacionados con la aplicación de los controles de calidad y/o evidencias de reprocesos según aplique."/>
    <n v="0"/>
    <n v="0"/>
    <s v=""/>
    <s v="Concepto Favorable"/>
    <m/>
    <m/>
    <m/>
    <s v=""/>
    <m/>
    <m/>
    <m/>
    <m/>
    <s v=""/>
    <m/>
    <n v="2"/>
    <n v="0"/>
    <n v="0"/>
    <n v="2"/>
  </r>
  <r>
    <s v="GAG-4"/>
    <x v="2"/>
    <s v="Pérdida de la muestra de suelos"/>
    <s v="Cada vez que el GIT de Gestión de Suelos y Aplicaciones Agrológicas, envíe muestras al Laboratorio Nacional de Suelos (LNS) de las comisiones de campo, el profesional edafólogo de enlace realiza el control y seguimiento al comparar el formato de solicitud de muestras cliente interno,  con las muestras que realmente llegan al laboratorio. En caso de encontrar inconsistencias lleva a cabo el seguimiento respectivo hasta encontrar la razón del desvío de las muestras y en caso de ser necesario solicitar el envío de una nueva muestra._x000a__x000a_Evidencias: Formato Control de envío y recepción de muestras y/o planillas del correo certificado y soportes del seguimiento o solicitud de una nueva muestra."/>
    <n v="1695"/>
    <n v="1695"/>
    <n v="1"/>
    <s v="Concepto Favorable"/>
    <s v="El profesional de apoyo al SGI en el LNS mensualmente  realiza  el seguimiento a la aplicación de los procedimientos asociados a la manipulación, almacenamiento, preparación, transporte y codificación de las muestras en el Laboratorio Nacional de suelos, a través de la aplicación de una lista de chequeo. En caso de encontrar desviaciones realiza una reinducción en puesto de trabajo. _x000a__x000a_Evidencia: Listas de chequeo aplicadas y/o soportes de la reinducción."/>
    <n v="4"/>
    <n v="4"/>
    <n v="1"/>
    <s v="Concepto Favorable"/>
    <m/>
    <m/>
    <m/>
    <s v=""/>
    <m/>
    <m/>
    <m/>
    <m/>
    <s v=""/>
    <m/>
    <n v="2"/>
    <n v="0"/>
    <n v="0"/>
    <n v="2"/>
  </r>
  <r>
    <s v="GAG-5"/>
    <x v="2"/>
    <s v="Parcialidad en las actividades del Laboratorio Nacional de Suelos"/>
    <s v="Cada vez que se requiera, el Coordinador del LNS verifica que la definición de  las especificaciones técnicas de los bienes y servicios a adquirir sean acordes con los requisitos generales para la selección, adquisición, inspección y evaluación de productos o servicios, con el fin de contar con un estándar que debe cumplir el bien o servicio para ser aceptado. En caso de que no estén bien definidos informa vía correo electrónico al responsable del tema para que haga su corrección. _x000a__x000a_Evidencias: Especificaciones técnicas de los bienes y servicios aprobadas por el coordinador y correos electrónicos enviados."/>
    <n v="0"/>
    <n v="0"/>
    <s v=""/>
    <s v="Sin meta asignada en el periodo"/>
    <s v="El profesional de apoyo al SGI en el LNS o el facilitador del SGI mensualmente verifica el cumplimiento de los lineamientos de atención de las solicitudes de acuerdo con el orden de llegada al LNS, con el fin de comprobar que se mantiene la imparcialidad. En caso de encontrar desviaciones informa al coordinador del GIT del Laboratorio Nacional de Suelos para  realizar el análisis de las causas y determinar las acciones las acciones que deben adelantar los responsables las cuales se pueden evidenciar en los registros de asistencia._x000a__x000a_Evidencias: Informe de seguimiento de tiempos y movimientos del Sistema de Gestión Agrológica-SIGA y/o registro de asistencia."/>
    <n v="4"/>
    <n v="4"/>
    <n v="1"/>
    <s v="Concepto Favorable"/>
    <m/>
    <m/>
    <m/>
    <s v=""/>
    <m/>
    <m/>
    <m/>
    <m/>
    <s v=""/>
    <m/>
    <n v="1"/>
    <n v="0"/>
    <n v="1"/>
    <n v="2"/>
  </r>
  <r>
    <s v="GAG-6"/>
    <x v="2"/>
    <s v="Pérdida de Confidencialidad, Integridad y Disponibilidad de los activos de información "/>
    <s v="Objetivo de Control Orientado a seguridad de la información: A.11.1.3 - Seguridad de oficinas, recintos e instalaciones_x000a__x000a_Los Coordinadores de los GITs o el profesional designado, realiza la custodia de los discos externos (Paso de información) y portátiles con la información repositorio de la Subdirección de Agrología, en un inmobiliario bajo llave, cada vez que sea requerido realiza el préstamo de equipos y diligencia la lista de chequeo facilitativo &quot;Lista de control y entrada de salida de equipos&quot;. En caso de detectar desviaciones el control es ejecutado por la secretaria de la subdirección quien también  tiene una copia de la llave.  _x000a__x000a_Evidencia: Lista de control de entrada y salida de equipos y/o registro de asistencia."/>
    <n v="1"/>
    <n v="1"/>
    <n v="1"/>
    <s v="Concepto Favorable"/>
    <s v="Objetivo de Control Orientado a seguridad de la información: A.9.2.5 - Revisión de los derechos de acceso de usuarios_x000a__x000a_Los profesionales designados realizan el seguimiento trimestral al control de acceso de los usuarios con roles asignados para el ingreso del SIGA y NETAPP, con el fin de verificar que solo ingresan personas autorizadas. En caso de encontrar usuarios con acceso habilitado y sin autorización, se comunica con el proceso de Gestión Informática de Soporte para que le retiren los permisos._x000a__x000a_Evidencia:  Informe de asignación de usuarios con acceso al SIGA y NETAPP y/o solicitud y respuesta de novedades de usuarios."/>
    <n v="2"/>
    <n v="2"/>
    <n v="1"/>
    <s v="Concepto Favorable"/>
    <s v="Objetivo de Control Orientado a seguridad de la información: A.8.1.3 -  Uso aceptable de los activos_x000a__x000a_Los profesionales designados realizan la validación, depuración y migración de la información agrológica a la NETAPP cuando sea necesario, por medio de la revisión de la información almacenada en los diferentes dispositivos de almacenamiento de la Subdirección de Agrología para dejar las versiones finales y garantizar su adecuado almacenamiento. En caso que no se logre realizar la depuración o migración de la información se comunica con el proceso de Gestión Informática y de Soporte para solucionar el problema y poder continuar con el proceso._x000a__x000a_Evidencia: Informe de migración de la información a la NETAPP."/>
    <n v="1"/>
    <n v="1"/>
    <n v="1"/>
    <s v="Concepto Favorable"/>
    <s v="Objetivo de Control Orientado a seguridad de la información: A.11.2.4 -  Mantenimiento de equipos_x000a__x000a_El profesional de metrología mensualmente realiza el seguimiento a la ejecución de los servicios de mantenimiento y calibración de los equipos del Laboratorio Nacional de Suelos de acuerdo al cronograma de mantenimiento, calibración y verificación de equipos, con el fin de verificar su cumplimiento. En caso de que no se estén realizando de forma oportuna se comunica con el coordinador del LNS y el Responsable del SGI  para gestionar su ejecución lo  más pronto posible._x000a__x000a_Evidencia: Informe del mantenimiento, calibración y verificación de equipos y/o certificados de calibración y/o mantenimiento."/>
    <n v="4"/>
    <n v="4"/>
    <n v="1"/>
    <s v="Concepto Favorable"/>
    <n v="4"/>
    <n v="0"/>
    <n v="0"/>
    <n v="4"/>
  </r>
  <r>
    <s v="GCA-1"/>
    <x v="3"/>
    <s v="Incumplimiento de las especificaciones y estándares de producción cartográfica"/>
    <s v="Antes y después de la comisión, el funcionario asignado, realiza verificación de equipos de medición que requiere utilizar para realizar el trabajo asignado llevando a cabo pruebas de funcionamiento, en caso de encontrar fallas en los equipos los reporta al responsable del almacén para que este actualice el listado sobre el estado operativo de los equipos y se programe su revisión y mantenimiento respectivo._x000a__x000a_Evidencia: Registros de verificación de los equipos"/>
    <n v="3"/>
    <n v="3"/>
    <n v="1"/>
    <s v="Concepto Favorable"/>
    <s v="En cada etapa de elaboración del producto cartográfico, el funcionario o contratista que recibe el producto, verifica el cumplimiento de especificaciones y estándares de producción de la etapa anterior registrando las observaciones en los formatos de listas de chequeo o de aseguramiento de la calidad. En caso de encontrar algún incumplimiento, informa al Profesional asignado por la Subdirectora del GIT de Producción Cartográfica para que tome las decisiones frente al tema en una mesa técnica._x000a__x000a_Evidencias: Formatos de listas de chequeo o de aseguramiento de la calidad, Registro de asistencia de la mesa técnica"/>
    <n v="3"/>
    <n v="3"/>
    <n v="1"/>
    <s v="Concepto Favorable"/>
    <s v="En cada proyecto, el líder responsable del subproceso de aseguramiento de calidad para la producción cartográfica realiza seguimiento y control a las especificaciones y estándares de producción establecidos, mediante muestreo y verificación de los productos en cada etapa del proceso y en caso de presentarse no conformidades se genera un reporte para establecer los tipos de ajuste a realizar si los hay._x000a__x000a_Evidencia: Informe de aprobación o rechazo del producto cartográfico"/>
    <n v="4"/>
    <n v="4"/>
    <n v="1"/>
    <s v="Concepto Favorable"/>
    <m/>
    <m/>
    <m/>
    <s v=""/>
    <m/>
    <n v="3"/>
    <n v="0"/>
    <n v="0"/>
    <n v="3"/>
  </r>
  <r>
    <s v="GCA-2"/>
    <x v="3"/>
    <s v="Incumplimiento de los tiempos programados para la atención de requerimientos de usuarios internos y externos en la producción, actualización y disposición de información cartográfica básica"/>
    <s v="El funcionario o contratista asignado a una comisión para realizar el trabajo de control terrestre o clasificación de campo, verifica las condiciones de orden público en la zona de trabajo comunicándose con las autoridades civiles y militares del lugar y gestiona los permisos o autorizaciones con esas autoridades, en caso de no obtener los permisos se reporta al  profesional encargado del GIT de Producción Cartográfica para posponer la comisión de campo hasta que las condiciones de seguridad sean las adecuadas, solicitando prórrogas con los usuarios externos_x000a__x000a_Evidencia: Correos electrónicos, documentos de autoridades civiles y militares (cuando aplique), prórrogas al contrato (cuando aplique)"/>
    <n v="3"/>
    <n v="3"/>
    <n v="1"/>
    <s v="Concepto Favorable"/>
    <s v="El Profesional asignado por la Subdirectora del GIT Producción Cartográfica realiza seguimiento y control mensual a los cronogramas de trabajo y estándares de producción indagando en mesas de trabajo  a los líderes de las etapas del proceso de producción; en caso de presentarse retrasos en la programación se ajustan las actividades dedicándole más tiempo a las que estén atrasadas_x000a__x000a_Evidencia: Evidencias de asistencia a las mesas de trabajo"/>
    <n v="4"/>
    <n v="4"/>
    <n v="1"/>
    <s v="Concepto Favorable"/>
    <m/>
    <m/>
    <m/>
    <s v=""/>
    <m/>
    <m/>
    <m/>
    <m/>
    <s v=""/>
    <m/>
    <n v="2"/>
    <n v="0"/>
    <n v="0"/>
    <n v="2"/>
  </r>
  <r>
    <s v="GCA-3"/>
    <x v="3"/>
    <s v="Recibir dádivas para alterar u omitir información en las diferentes etapas del proceso de producción cartográfica básica para beneficio propio o de un particular."/>
    <s v="Mínimo una vez al año cada Coordinador del GIT perteneciente a la Subdirección de Geografía y Cartografía verifica los roles de los usuarios en el aplicativo GEOCARTO y el acceso a las carpetas en los servidores y restricción de dispositivos externos, conforme a las funciones y responsabilidades que tiene cada funcionario o contratista. En caso de encontrar diferencias, solicita el cambio respectivo al GIT de Administración de la información geodésica, cartográfica y geográfica._x000a__x000a_Evidencia: Correo electrónico informando los resultados de la verificación de roles y usuarios"/>
    <n v="1"/>
    <n v="1"/>
    <n v="1"/>
    <s v="Concepto Favorable"/>
    <s v="Cada vez que se registra una solicitud en Geocarto el Coordinador del GIT o su delegado perteneciente a la Subdirección de Geografía y Cartografía, debe revisar la solicitud de productos para usuarios y aprobarla a través de este software, corroborando su pertinencia. En caso de encontrar una solicitud de una información que no se requiera para el trabajo a realizar, la rechaza a través de Geocarto. _x000a__x000a_Evidencia: Pantallazo o listado de las solicitudes del sistema GEOCARTO aprobadas"/>
    <n v="1"/>
    <n v="1"/>
    <n v="1"/>
    <s v="Concepto Favorable"/>
    <m/>
    <m/>
    <m/>
    <s v=""/>
    <m/>
    <m/>
    <m/>
    <m/>
    <s v=""/>
    <m/>
    <n v="2"/>
    <n v="0"/>
    <n v="0"/>
    <n v="2"/>
  </r>
  <r>
    <s v="GCA-4"/>
    <x v="3"/>
    <s v="Pérdida de Integridad y Disponibilidad del activo de información"/>
    <s v="Objetivo de Control Orientado a seguridad de la información: A.11.1.3 - Seguridad de oficinas, recintos e instalaciones_x000a__x000a_El Coordinador del GIT Administración de la Información Geodésica, Cartográfica y Geográfica, designa un responsable custodio de la llave con la cual se accede a la bóveda. En caso de que un usuario de Gestión Documental o del GIT Administración de la Información Geodésica, Cartográfica y Geográfica requiera ingresar es usuario responsable custodio realiza el acompañamiento respectivo todo el tiempo._x000a__x000a_Evidencia: Solicitud de ingreso"/>
    <n v="0"/>
    <n v="0"/>
    <s v=""/>
    <s v="Sin meta asignada en el periodo"/>
    <s v="Objetivo de Control Orientado a seguridad de la información: A.8.2.3 - Manejo de activos_x000a__x000a_El Coordinador del Grupo Interno de Trabajo Administración de la Información Geodésica, Cartográfica y Geográfica mensualmente realiza un reporte en el PAA donde documenta el número de aerografías que se encuentran en rollos físicos y las cuales han sido digitalizadas._x000a__x000a_Evidencia: Reporte mensual en el PAA."/>
    <n v="4"/>
    <n v="4"/>
    <n v="1"/>
    <s v="Concepto Favorable"/>
    <m/>
    <m/>
    <m/>
    <s v=""/>
    <m/>
    <m/>
    <m/>
    <m/>
    <s v=""/>
    <m/>
    <n v="1"/>
    <n v="0"/>
    <n v="1"/>
    <n v="2"/>
  </r>
  <r>
    <s v="GCA-5"/>
    <x v="3"/>
    <s v="Pérdida de Confidencialidad, Integridad y Disponibilidad del activo de información "/>
    <s v="Objetivo de Control Orientado a seguridad de la información: A.11.1.2- Controles físicos de entrada_x000a__x000a_El Coordinador del GIT de Producción Cartográfica diligencia el formato &quot;Préstamo de documentos&quot; cada vez que un usuario le hace un requerimiento de información de forma presencial. En caso de que no se encuentre el Coordinador, la secretaria de la Subdirección puede ingresar al archivo y hacer el Préstamo de los documentos solicitados._x000a__x000a_Evidencia: Formato &quot;Préstamo de documentos&quot; diligenciado"/>
    <n v="0"/>
    <m/>
    <s v=""/>
    <m/>
    <s v="Objetivo de Control Orientado a seguridad de la información: A.9.2.1 - Registro y cancelación del registro de usuarios_x000a__x000a_El Coordinador de cada GIT de la Subdirección solicita por medio de la generación de un ticket por la mesa de servicios de TI, la asignación de un perfil en el GEOCARTO a un usuario con limitación de accesos para la consulta y revisión de repositorios de acuerdo con la competencia del usuario. En caso de que no se encuentre el coordinador la subdirección puede generar el ticket de solicitud._x000a__x000a_Evidencia: Ticket Solicitud Mesa de Servicios."/>
    <n v="0"/>
    <m/>
    <s v=""/>
    <m/>
    <m/>
    <m/>
    <m/>
    <s v=""/>
    <m/>
    <m/>
    <m/>
    <m/>
    <s v=""/>
    <m/>
    <n v="0"/>
    <n v="0"/>
    <n v="0"/>
    <n v="0"/>
  </r>
  <r>
    <s v="GCA-6"/>
    <x v="3"/>
    <s v="Pérdida de Integridad y Disponibilidad del activo de información "/>
    <s v="Objetivo de Control Orientado a seguridad de la información:  A.8.2.2- Etiquetado de la información_x000a__x000a_El Supervisor tiene una llave para acceder al archivo del primer piso donde se encuentra la información que es requerida para la operación del avión y se almacena cuando sea requerido en el archivo de acuerdo con lo establecido en las tablas de retención documental. En caso de que el supervisor no se encuentre el Técnico de Línea  del Avión puede almacenar esta información._x000a__x000a_Evidencia: Tablas de retención documental."/>
    <n v="0"/>
    <m/>
    <s v=""/>
    <m/>
    <m/>
    <m/>
    <m/>
    <s v=""/>
    <m/>
    <m/>
    <m/>
    <m/>
    <s v=""/>
    <m/>
    <m/>
    <m/>
    <m/>
    <s v=""/>
    <m/>
    <n v="0"/>
    <n v="0"/>
    <n v="0"/>
    <n v="0"/>
  </r>
  <r>
    <s v="GCT-1"/>
    <x v="4"/>
    <s v="Incumplimiento de los estándares de producción (calidad) en la prestación del servicio público Catastral por excepción"/>
    <s v="Mensualmente en las Direcciones Territoriales se revisa el cumplimiento del cronograma  propuesto para la realización de los trámites  catastrales pendientes de evacuar, con el propósito de minimizar el riesgo de vencimiento. En caso de no cumplir con el cronograma propuesto, el responsable del proceso de conservación dará una  primera alerta a través de correo al coordinador de su área para que permita tomar acciones oportunas reprogramando nuevamente las actividades pendientes y si se continua se deberá realizar una acción correctiva._x000a__x000a_Evidencia: Cronograma de trabajo, reporte del seguimiento mensual, acción correctiva realizada (si aplica) y/o correo con las alertas."/>
    <n v="4"/>
    <n v="4"/>
    <n v="1"/>
    <s v="Concepto Favorable"/>
    <m/>
    <m/>
    <m/>
    <s v=""/>
    <m/>
    <m/>
    <m/>
    <m/>
    <s v=""/>
    <m/>
    <m/>
    <m/>
    <m/>
    <s v=""/>
    <m/>
    <n v="1"/>
    <n v="0"/>
    <n v="0"/>
    <n v="1"/>
  </r>
  <r>
    <s v="GCT-2"/>
    <x v="4"/>
    <s v="Inoportunidad en los tiempos establecidos para la entrega de los productos resultados del  proceso de formación y actualización catastral con los municipios en jurisdicción del IGAC"/>
    <s v="Cada vez que se inicia un proceso de formación y actualización catastral con un municipio perteneciente a la jurisdicción del IGAC,  la Dirección Territorial realiza seguimiento mensual al plan de trabajo, de tal manera que se cumplan con los tiempos establecidos para la entrega de los productos resultados del proceso. En caso de encontrar retraso en las fechas programadas con la realización de las actividades, el responsable del proceso de Formación y Actualización Catastral,  enviará un correo al Coordinador General del proceso, para que evalúe el porcentaje de cumplimiento de la programación establecida y si se continúa, el Director Territorial informará a través de memorando a la Subdirección de Catastro para que se tomen las medidas necesarias oportunamente y se logre cumplir con los compromisos adquiridos con el municipio._x000a__x000a_Evidencia: Plan de trabajo, Actas de Interventoría, Informes mensuales de los avance de las etapas de actualización, Correos electrónicos y/o memorandos."/>
    <n v="4"/>
    <n v="4"/>
    <n v="1"/>
    <s v="Concepto Favorable"/>
    <m/>
    <m/>
    <m/>
    <s v=""/>
    <m/>
    <m/>
    <m/>
    <m/>
    <s v=""/>
    <m/>
    <m/>
    <m/>
    <m/>
    <s v=""/>
    <m/>
    <n v="1"/>
    <n v="0"/>
    <n v="0"/>
    <n v="1"/>
  </r>
  <r>
    <s v="GCT-3"/>
    <x v="4"/>
    <s v="Inoportunidad en los tiempos establecidos para la entrega de los avalúos comerciales"/>
    <s v="Mensualmente se consolida en la Subdirección de Catastro o Dirección Territorial los contratos que han sido  debidamente perfeccionado junto con la copia de consignación del anticipo (cuando aplica) y radicado, se inicia el trámite del avalúo y se controla el tiempo empleado para la entrega. En caso de estar retrasado con la entrega del avalúo, la Subdirección de Catastro (GIT de Avalúos)  o la Dirección Territorial, deben solicitar la ampliación del plazo mediante oficio, sustentando los motivos y quien haya asignado esta labor deberá dar respuesta por escrito otorgando el tiempo de prórroga para la entrega del avalúo._x000a__x000a_Evidencia: Reporte mensual de los contratos de avalúos comerciales vigentes, Informe mensual de los avances de los avalúos realizados, Oficios de ampliación del tiempo de entrega si aplica."/>
    <n v="4"/>
    <n v="4"/>
    <n v="1"/>
    <s v="Concepto Favorable"/>
    <m/>
    <m/>
    <m/>
    <s v=""/>
    <m/>
    <m/>
    <m/>
    <m/>
    <s v=""/>
    <m/>
    <m/>
    <m/>
    <m/>
    <s v=""/>
    <m/>
    <n v="1"/>
    <n v="0"/>
    <n v="0"/>
    <n v="1"/>
  </r>
  <r>
    <s v="GCT-4"/>
    <x v="4"/>
    <s v="Solicitar o recibir dinero o dádivas por la realización u omisión de actos en la prestación de servicios o trámites catastrales, con el propósito de beneficiar a un particular."/>
    <s v="La Subdirección de Catastro realiza seguimiento mensual de los avances en los trámites de saldos de mutación y verifica a través de las estadísticas catastrales entregadas por el GIT de Gestión Catastral la disminución o aumento de los saldos. En caso de aumento, el GIT Gestión Catastral en sus informes de seguimiento y visita a las Direcciones Territoriales manifiesta recomendaciones para la reducción de los saldos de las mutaciones. _x000a__x000a_Evidencias: Estadísticas de tramites catastrales  e informes del avance de los trámites catastrales incluidas las recomendaciones a seguir."/>
    <n v="4"/>
    <n v="4"/>
    <n v="1"/>
    <s v="Concepto Favorable"/>
    <m/>
    <m/>
    <m/>
    <s v=""/>
    <m/>
    <m/>
    <m/>
    <m/>
    <s v=""/>
    <m/>
    <m/>
    <m/>
    <m/>
    <s v=""/>
    <m/>
    <n v="1"/>
    <n v="0"/>
    <n v="0"/>
    <n v="1"/>
  </r>
  <r>
    <s v="GCT-5"/>
    <x v="4"/>
    <s v="Pérdida de Disponibilidad, Confidencialidad e Integridad del activo de información"/>
    <s v="Objetivo de Control Orientado a seguridad de la información: A.9.2.1 - Registro y cancelación del registro de usuarios_x000a__x000a_El Coordinador del GIT de información Catastral realiza la asignación del permiso de consulta de la información catastral en su componente alfanumérico nacional de acuerdo con la solicitud realizada por un Subdirector, Jefe de Oficina o Coordinador a través del envío de un correo electrónico a subcatastro@igac.gov.co._x000a__x000a_Evidencia: Correo electrónico de solicitud."/>
    <n v="0"/>
    <n v="0"/>
    <s v=""/>
    <s v="Sin meta asignada en el periodo"/>
    <m/>
    <m/>
    <m/>
    <s v=""/>
    <m/>
    <m/>
    <m/>
    <m/>
    <s v=""/>
    <m/>
    <m/>
    <m/>
    <m/>
    <s v=""/>
    <m/>
    <n v="0"/>
    <n v="0"/>
    <n v="1"/>
    <n v="1"/>
  </r>
  <r>
    <s v="GCO-1"/>
    <x v="5"/>
    <s v="Inadecuada supervisión de contratos de adquisición de bienes, obras y servicios "/>
    <s v="El supervisor del contrato revisa el informe de actividades presentado por el contratista y aprueba mediante acta de supervisión, de acuerdo con la periodicidad establecida en el contrato, con el fin de dar trámite al pago correspondiente. En caso de que se presenten inconsistencias o inconformidades en el informe presentado, el supervisor lo rechaza a través del SECOP y retorna al contratista para su ajuste respectivo. _x000a__x000a_Evidencias: Acta de supervisión aprobada, consolidado de contratos a cargo con la supervisión realizada, pantallazos en SECOP del total de contratos a cargo supervisados y/o cualquier otro mecanismo que permita validar la supervisión del total de contratos a cargo. "/>
    <n v="4"/>
    <n v="4"/>
    <n v="1"/>
    <s v="Concepto Favorable"/>
    <s v="El responsable en el GIT de Gestión Contractual realiza seguimiento al cargue de los informes de supervisión y envía alertas mensuales a los responsables con el fin de que el supervisor incluya la documentación completa en el SECOP. En caso de evidenciar inconsistencias o faltantes, dentro de la misma alerta se reporta para su corrección. _x000a__x000a_Evidencias: Correo electrónico con la alerta mensual "/>
    <n v="4"/>
    <n v="4"/>
    <n v="1"/>
    <s v="Concepto Favorable"/>
    <m/>
    <m/>
    <m/>
    <s v=""/>
    <m/>
    <m/>
    <m/>
    <m/>
    <s v=""/>
    <m/>
    <n v="2"/>
    <n v="0"/>
    <n v="0"/>
    <n v="2"/>
  </r>
  <r>
    <s v="GCO-2"/>
    <x v="5"/>
    <s v="Manipulación del proceso contractual  para beneficio particular o de terceros en la adjudicación de un contrato"/>
    <s v="El responsable en el GIT de Gestión Contractual revisa las condiciones del proceso a adelantar y publica en el SECOP II los documentos que soportan el proceso para conocimiento de los interesados, si se presentan inquietudes u observaciones. En caso de que los interesados presenten requerimientos sobre el proceso, se remitirá al Área u Oficina responsable para contestar y posteriormente se da respuesta a través del SECOP II al solicitante.  _x000a__x000a_Evidencia: Consolidado de observaciones del proceso en la plataforma SECOP II (si aplica)."/>
    <n v="7"/>
    <n v="7"/>
    <n v="1"/>
    <s v="Concepto Favorable"/>
    <s v="El responsable en el GIT de Gestión Contractual verificará el cumplimiento de los requisitos de la contratación y en caso de presentar inconsistencias se devolverá mediante lista de chequeo para las respectivas correcciones. _x000a__x000a_Evidencia: Correo remitido (si aplica) o lista de chequeo                                                                                                  "/>
    <n v="4"/>
    <n v="4"/>
    <n v="1"/>
    <s v="Concepto Favorable"/>
    <m/>
    <m/>
    <m/>
    <s v=""/>
    <m/>
    <m/>
    <m/>
    <m/>
    <s v=""/>
    <m/>
    <n v="2"/>
    <n v="0"/>
    <n v="0"/>
    <n v="2"/>
  </r>
  <r>
    <s v="GCO-3"/>
    <x v="5"/>
    <s v="Pérdida de bienes de las instalaciones del Almacén del IGAC"/>
    <s v="El responsable de la custodia de los activos o elementos del Almacén solicita reporte mensual de la apertura y cierre de las bodegas a la empresa de vigilancia y seguridad a cargo, con el fin de verificar las fechas de apertura, cierre y novedades relevantes presentadas, propendiendo por el manejo y custodia eficiente de los recursos físicos._x000a__x000a_Evidencias:  Reporte mensual recibido por la empresa de seguridad y reporte de novedades realizadas por el Almacén._x000a_"/>
    <n v="1"/>
    <n v="4"/>
    <n v="1"/>
    <s v="Concepto Favorable"/>
    <s v="Los responsables del Almacén, o responsable en Direcciones Territoriales, realizan inventario anualmente de los elementos y bienes almacenados en la bodega, generando un informe de la conciliación de los registros en el sistema frente a los físicos, en caso de presentar diferencias se llevan a cabo las acciones correctivas y ajustes necesarios para subsanar las diferencias presentadas._x000a__x000a_Evidencia: Informes de inventario, actas, comprobantes de ajustes y/o notificaciones por correo electrónico."/>
    <n v="1"/>
    <n v="13"/>
    <n v="1"/>
    <s v="Concepto Favorable"/>
    <s v="El responsable del Almacén y el Coordinador del GIT de Gestión Contractual verifica que sea diligenciado y firmado completamente el formato de inducción al personal nuevo y antiguo que participa en las actividades que se llevan a cabo en el Almacén, con el fin de garantizar que se cumplan los procedimientos establecidos y propender por el manejo y custodia eficiente de los recursos físicos._x000a__x000a_Evidencias: Formato de inducción a contratistas diligenciado y firmado, registros de asistencia a socializaciones, material fotográfico y/o correos electrónicos remitidos."/>
    <n v="17"/>
    <n v="17"/>
    <n v="1"/>
    <s v="Sin meta asignada en el periodo"/>
    <m/>
    <m/>
    <m/>
    <s v=""/>
    <m/>
    <n v="2"/>
    <n v="0"/>
    <n v="1"/>
    <n v="3"/>
  </r>
  <r>
    <s v="GCM-1"/>
    <x v="6"/>
    <s v="Inoportunidad o imprecisión en la  difusión de la información  de la gestión institucional"/>
    <s v="Trimestralmente se centraliza la difusión de información institucional a través del proceso de Gestión de Comunicaciones  y Mercadeo quien consolida las necesidades enviadas por las dependencias y Direcciones Territoriales, las valida y viabiliza acorde con la estrategia de comunicaciones del instituto. En casos excepcionales, el proceso establece acciones de contingencia para cumplir con el requerimiento._x000a__x000a_Evidencia: Base de datos en Excel con información consolidada y/o correo electrónico solicitando la información a los procesos"/>
    <n v="1"/>
    <n v="1"/>
    <n v="1"/>
    <s v="Concepto Favorable"/>
    <m/>
    <m/>
    <m/>
    <s v=""/>
    <m/>
    <m/>
    <m/>
    <m/>
    <s v=""/>
    <m/>
    <m/>
    <m/>
    <m/>
    <s v=""/>
    <m/>
    <n v="1"/>
    <n v="0"/>
    <n v="0"/>
    <n v="1"/>
  </r>
  <r>
    <s v="GCM-2"/>
    <x v="6"/>
    <s v="Generación de gastos innecesarios en la producción de publicaciones no requeridas por los usuarios"/>
    <s v="Semestralmente se realiza el Comité Editorial, liderado por la Dirección general y el proceso de Comunicaciones y Mercadeo, con el propósito de revisar con los procesos la planeación adecuada de la producción de publicaciones teniendo en cuenta los requerimientos de los usuarios. Si por algún motivo no se realiza el Comité Editorial en la fecha establecida se reprogramará para una fecha cercana._x000a__x000a_Evidencia: Registros de asistencia  y/o Acta de Comité"/>
    <n v="1"/>
    <n v="1"/>
    <n v="1"/>
    <s v="Concepto Favorable"/>
    <m/>
    <m/>
    <m/>
    <s v=""/>
    <m/>
    <m/>
    <m/>
    <m/>
    <s v=""/>
    <m/>
    <m/>
    <m/>
    <m/>
    <s v=""/>
    <m/>
    <n v="1"/>
    <n v="0"/>
    <n v="0"/>
    <n v="1"/>
  </r>
  <r>
    <s v="GCM-3"/>
    <x v="6"/>
    <s v="Manipulación y/o sustracción de la información misional que maneja el proceso, para beneficio propio y/o de un particular"/>
    <s v="Cada tres meses se realiza el monitoreo del cumplimiento de la Circular donde se solicita informen los usuarios autorizados para extraer o manipular información susceptible (base de datos catastral, planos topográficos, catastrales, aerofotografías, inventarios de publicaciones, servidores de almacenamiento de información, aplicativo de facturación),  a través del envío de correo electrónico a las Direcciones Territoriales, con el propósito de validar y controlar los usuarios autorizados ante la Oficina de Informática y Telecomunicaciones (OIT). En caso de no recibir respuesta por parte de las Direcciones Territoriales, se solicitará a la OIT el bloqueo de los usuarios asignados en esta territorial, hasta que informen el usuario o usuarios de acceso._x000a__x000a_Evidencia: Circular y Correos electrónicos"/>
    <n v="1"/>
    <n v="1"/>
    <n v="1"/>
    <s v="Concepto Favorable"/>
    <m/>
    <m/>
    <m/>
    <s v=""/>
    <m/>
    <m/>
    <m/>
    <m/>
    <s v=""/>
    <m/>
    <m/>
    <m/>
    <m/>
    <s v=""/>
    <m/>
    <n v="1"/>
    <n v="0"/>
    <n v="0"/>
    <n v="1"/>
  </r>
  <r>
    <s v="GSA-1"/>
    <x v="7"/>
    <s v=" Gestión inadecuada de los impactos ambientales generados por la entidad"/>
    <s v="El responsable del Sistema de Gestión Ambiental revisa las actividades de los procesos a la luz de la normatividad ambiental vigente, y actualiza (si aplica) la Matriz de identificación y cumplimiento legal Ambiental y la Matriz de Identificación de aspectos y valoración de impactos ambientales, aplicando el procedimiento respectivo. En caso de encontrar desviaciones, el responsable del SGA ajustará las matrices y sensibilizará al proceso afectado a través de los medios de comunicación definidos por la entidad._x000a__x000a_Evidencia:  Matriz de identificación y cumplimiento legal Ambiental actualizada y/o Matriz de Identificación de aspectos y valoración de impactos ambientales actualizada. Sensibilizaciones realizadas (si aplica). "/>
    <n v="1"/>
    <n v="1"/>
    <n v="1"/>
    <s v="Concepto Favorable"/>
    <s v="El responsable del Sistema de Gestión Ambiental (SGA) realiza seguimiento trimestral al cumplimiento del Plan de Trabajo Ambiental en la Sede Central y en las Direcciones Territoriales, con el fin de asegurar la implementación de las actividades contempladas en el plan, verificando que la información incluida y reportada corresponda al avance conforme a las evidencias suministradas. En caso de encontrar novedades, el profesional se comunicará con la persona que realizó el reporte para que se hagan los ajustes pertinentes._x000a__x000a_Evidencia: Correo electrónico de seguimiento al Plan de Trabajo Ambiental"/>
    <n v="2"/>
    <n v="2"/>
    <n v="1"/>
    <s v="Concepto No Favorable"/>
    <s v="El responsable asignado en la Dirección Territorial verifica el cumplimiento de las actividades contempladas en la Matriz de identificación y cumplimiento legal Ambiental y la Matriz de Identificación de aspectos y valoración de impactos ambientales, realizando el reporte respectivo de acuerdo con los controles operacionales de las matrices y la periodicidad definida en cada uno. En caso de encontrar novedades, el profesional en Sede Central se comunicará con la persona que realizó el reporte para que se hagan los ajustes pertinentes._x000a__x000a_Evidencia: Correos de reporte de cumplimiento de los controles operaciones definidos en las matrices  "/>
    <n v="0"/>
    <m/>
    <s v=""/>
    <s v="Concepto Favorable"/>
    <m/>
    <m/>
    <m/>
    <s v=""/>
    <m/>
    <n v="2"/>
    <n v="1"/>
    <n v="0"/>
    <n v="2"/>
  </r>
  <r>
    <s v="GSA-2"/>
    <x v="7"/>
    <s v="Inoportunidad en la prestación de servicios administrativos y/o infraestructura física para el funcionamiento de la entidad"/>
    <s v="El responsable en el GIT de servicios administrativos verifica mensualmente el Plan Anual de Adquisiciones del proceso con el fin de realizar el seguimiento a su cumplimiento. En caso de que se presenten variaciones o se requieran hacer modificaciones (si aplica), se revisa el Plan y se remite al proceso de Gestión Contractual para su aprobación y actualización. _x000a__x000a_Evidencia: Plan Anual de Adquisiciones del proceso verificado y/o correo que evidencie la solicitud de modificaciones. "/>
    <n v="4"/>
    <n v="4"/>
    <n v="1"/>
    <s v="Concepto Favorable"/>
    <s v="El responsable en las Direcciones Territoriales identifica las necesidades de infraestructura física que requiere y se remite para el estudio, consolidación, priorización y aprobación (según aplique) de la Sede Central de los requerimientos solicitados. En caso de presentar observaciones, se solicita realizar los ajustes al responsable encargado. _x000a__x000a_Evidencia: Correo electrónico con la aprobación de la solicitud y/o Plan de mantenimiento aprobado."/>
    <n v="1"/>
    <n v="1"/>
    <n v="1"/>
    <s v="Concepto Favorable"/>
    <s v="El responsable asignado en el GIT de Servicios Administrativos realiza el seguimiento anual al Plan de mantenimiento, con el fin de garantizar su ejecución y ajustes respectivos, los cuales son aprobados por el Coordinador del GIT del proceso cada vez que se requiera. En caso de presentar observaciones, se solicita realizar los ajustes al responsable encargado. _x000a__x000a_Evidencia: Seguimiento realizado al Plan de mantenimiento y/o correos de aprobación a las modificaciones del plan. "/>
    <n v="1"/>
    <n v="1"/>
    <n v="1"/>
    <s v="Concepto Favorable"/>
    <m/>
    <m/>
    <m/>
    <s v=""/>
    <m/>
    <n v="3"/>
    <n v="0"/>
    <n v="0"/>
    <n v="3"/>
  </r>
  <r>
    <s v="GSA-3"/>
    <x v="7"/>
    <s v="Posibilidad de uso del servicio de transporte del IGAC para actividades personales o que beneficien a terceros diferentes a temas laborales"/>
    <s v="El responsable de la programación de los servicios de transporte verifica que el formato de solicitud esté debidamente diligenciado y autorizado por el Subdirector, Secretario General, Director Territorial y/o Coordinador GIT. En caso de no ser así, devuelve la solicitud y requiere cumplimiento._x000a__x000a_Evidencia: Control del formato Solicitud de servicios de transporte correctamente diligenciado y debidamente autorizado con firmas."/>
    <n v="1"/>
    <n v="1"/>
    <n v="1"/>
    <s v="Concepto Favorable"/>
    <s v="El responsable de los servicios de transporte en el GIT de Servicios Administrativos verifica la planilla de programación de transporte, con el fin de validar el correcto diligenciamiento del formato, incluyendo el tiempo de recorrido. En caso de presentar observaciones, se registran en el formato y se requerirá la presencia del conductor y del servidor para mayor información sobre el hecho y la fijación de compromisos. _x000a__x000a_Evidencia: Planilla de programación de transporte verificada para los casos con observaciones y/o comunicado realizado al conductor o servidor (si aplica)."/>
    <n v="1"/>
    <n v="1"/>
    <n v="1"/>
    <s v="Concepto Favorable"/>
    <m/>
    <m/>
    <m/>
    <s v=""/>
    <m/>
    <m/>
    <m/>
    <m/>
    <s v=""/>
    <m/>
    <n v="2"/>
    <n v="0"/>
    <n v="0"/>
    <n v="2"/>
  </r>
  <r>
    <s v="GTI-1"/>
    <x v="8"/>
    <s v="Inoportunidad en la entrega de las necesidades de las soluciones informáticas requeridas por la entidad para el cumplimiento de sus objetivos"/>
    <s v="Anualmente el Jefe de la Oficina de Informática y Telecomunicaciones mediante comunicado solicita a las diferentes dependencias y Direcciones Territoriales las necesidades tecnológicas requeridas para el cumplimiento de sus metas. Posteriormente se consolidan y se aprueban. En Comité institucional de gestión y desempeño se socializan y se priorizan de acuerdo con las necesidades institucionales. En caso que no se considere viable alguna necesidad se contemplarán aplazamientos para próximas vigencias._x000a__x000a_Evidencia:  Comunicados y/o actas de reunión de Comité Institucional de Gestión y Desempeño."/>
    <n v="1"/>
    <n v="1"/>
    <n v="1"/>
    <s v="Concepto No Favorable"/>
    <m/>
    <m/>
    <m/>
    <s v=""/>
    <m/>
    <m/>
    <m/>
    <m/>
    <s v=""/>
    <m/>
    <m/>
    <m/>
    <m/>
    <s v=""/>
    <m/>
    <n v="0"/>
    <n v="1"/>
    <n v="0"/>
    <n v="0"/>
  </r>
  <r>
    <s v="GTI-2"/>
    <x v="8"/>
    <s v="Errores no detectados en la construcción de las aplicaciones de software"/>
    <s v="Todo desarrollo en su fase de análisis debe contemplar los tipos de pruebas a realizar (funcionales y no funcionales). Durante la etapa de puesta en producción se verifica que los escenarios se hayan ejecutado y queden documentados en los formatos establecidos. En caso de que en la fase de producción se presenten fallas se corrigen de acuerdo a las pruebas definidas en la fase de análisis. _x000a__x000a_Evidencia: Formato &quot;Caso de prueba&quot;  debidamente diligenciado."/>
    <n v="5"/>
    <n v="5"/>
    <n v="1"/>
    <s v="Concepto Favorable"/>
    <m/>
    <m/>
    <m/>
    <s v=""/>
    <m/>
    <m/>
    <m/>
    <m/>
    <s v=""/>
    <m/>
    <m/>
    <m/>
    <m/>
    <s v=""/>
    <m/>
    <n v="1"/>
    <n v="0"/>
    <n v="0"/>
    <n v="1"/>
  </r>
  <r>
    <s v="GTI-3"/>
    <x v="8"/>
    <s v="Indisponibilidad de infraestructura tecnológica para soportar los servicios de TI requeridos  por la entidad"/>
    <s v="El coordinador del GIT de Infraestructura tecnológica mensualmente revisa la vigencia de los contratos de soporte y genera alertas informando al Jefe de la Oficina de Informática y Telecomunicaciones respecto de los vencimientos cercanos. En caso que la alerta de vencimiento de contratos no se genere oportunamente, se gestiona con la alta dirección la asignación de los recursos requeridos.  _x000a__x000a_Evidencia:  Correos electrónicos"/>
    <n v="4"/>
    <n v="4"/>
    <n v="1"/>
    <s v="Concepto Favorable"/>
    <s v="Monitoreo permanente a la infraestructura tecnológica por parte del coordinador de este GIT que permita identificar e implementar acciones preventivas para garantizar la disponibilidad del servicio.  En caso que no se realice el monitoreo se realiza la acción correctiva correspondiente._x000a__x000a_Evidencia: reporte de monitoreo."/>
    <n v="1"/>
    <n v="1"/>
    <n v="1"/>
    <s v="Concepto Favorable"/>
    <m/>
    <m/>
    <m/>
    <s v=""/>
    <m/>
    <m/>
    <m/>
    <m/>
    <s v=""/>
    <m/>
    <n v="2"/>
    <n v="0"/>
    <n v="0"/>
    <n v="2"/>
  </r>
  <r>
    <s v="GTI-4"/>
    <x v="8"/>
    <s v="Posibilidad de uso de infraestructura tecnológica para fines personales o comerciales"/>
    <s v="El GIT de Infraestructura tecnológica, cuando se requiera, asigna privilegios de acceso a la infraestructura con base en el menor privilegio y de acuerdo con los permisos requeridos y autorizados, para evitar ingresos no autorizados a las herramientas tecnológicas. En caso que un perfil quede asignado incorrectamente, se procede a realizar corrección en la asignación del permiso._x000a__x000a_Evidencia:  Reporte de creación y modificación de usuarios en la herramienta de la mesa de servicios. "/>
    <n v="4"/>
    <n v="4"/>
    <n v="1"/>
    <s v="Concepto Favorable"/>
    <m/>
    <m/>
    <m/>
    <s v=""/>
    <m/>
    <m/>
    <m/>
    <m/>
    <s v=""/>
    <m/>
    <m/>
    <m/>
    <m/>
    <s v=""/>
    <m/>
    <n v="1"/>
    <n v="0"/>
    <n v="0"/>
    <n v="1"/>
  </r>
  <r>
    <s v="GTI-5"/>
    <x v="8"/>
    <s v="Pérdida de Integridad y Disponibilidad _x000a_de los activos de información "/>
    <s v="Objetivo de Control Orientado a seguridad de la información: A.9.4.5 - Control de acceso a códigos fuente de programas_x000a__x000a_Los desarrolladores cada vez que sea requerido almacenan el código fuente de los aplicativos construidos en el sistema de información institucional de tal forma de que no pueda ser descargado, copiado ni modificado por usuarios no autorizados, de acuerdo con lo establecido en el procedimiento de desarrollo de software. Si el desarrollador  no tiene acceso a la herramienta debe solicitar el acceso al Coordinador de gestión de software  OIT._x000a__x000a_Evidencia: Tickets de la plataforma tecnológica  de TI asociados  a la solicitud de creación, modificación o inactivación de las cuentas de usuario."/>
    <n v="1"/>
    <n v="1"/>
    <n v="1"/>
    <s v="Concepto Favorable"/>
    <s v="Objetivo de Control Orientado a seguridad de la información: A.15.1.1 - Política de seguridad de la información para las relaciones con proveedores_x000a__x000a_El servidor público o contratista designado por el Jefe de la OIT realiza un concepto técnico con base en lo establecido en el procedimiento de compras para evaluar que la compra y/o contratación de bienes y/o servicios de las TIC´s apoye el cumplimiento de las políticas de seguridad de la información del Instituto. En caso de no cumplir con las políticas de seguridad de la información no se aprueba la compra._x000a__x000a_Evidencia: Memorando con concepto técnico"/>
    <n v="0"/>
    <m/>
    <s v=""/>
    <s v="Sin meta asignada en el periodo"/>
    <m/>
    <m/>
    <m/>
    <s v=""/>
    <m/>
    <m/>
    <m/>
    <m/>
    <s v=""/>
    <m/>
    <n v="1"/>
    <n v="0"/>
    <n v="1"/>
    <n v="2"/>
  </r>
  <r>
    <s v="GCI-1"/>
    <x v="9"/>
    <s v="Inoportunidad en la prestación de servicios o en la entrega de productos"/>
    <s v="El líder del proceso de Gestión del Conocimiento, Investigación e  Innovación, verifica mensualmente el cumplimiento de las actividades propuestas en el Plan de Acción Anual y los cronogramas de los proyectos, analizando los informes entregados por cada coordinador de GIT. En caso de encontrar algún retraso, o posible retraso, se toman las decisiones y reprogramaciones necesarias para cumplir las metas anuales._x000a__x000a_Evidencia: Reportes trimestrales de seguimiento al Plan de acción anual entregados a la Oficina Asesora de Planeación, informe mensual consolidado de seguimiento al Plan de Acción Anual"/>
    <n v="4"/>
    <n v="4"/>
    <n v="1"/>
    <s v="Concepto Favorable"/>
    <s v="Diariamente el responsable de correspondencia del proceso de Gestión del conocimiento, investigación e  innovación realiza el seguimiento al estado de las peticiones descargando el reporte de CORDIS. En caso de encontrar peticiones que no se han respondido, informa al responsable antes de vencer el plazo de respuesta y comunica al Jefe de la Oficina CIAF sobre las peticiones pendientes por responder._x000a__x000a_Evidencia: Reporte de pendientes del aplicativo de correspondencia, correos electrónicos informando las peticiones pendientes"/>
    <n v="0"/>
    <n v="174"/>
    <s v=""/>
    <s v="Concepto Favorable"/>
    <m/>
    <m/>
    <m/>
    <s v=""/>
    <m/>
    <m/>
    <m/>
    <m/>
    <s v=""/>
    <m/>
    <n v="2"/>
    <n v="0"/>
    <n v="0"/>
    <n v="2"/>
  </r>
  <r>
    <s v="GCI-2"/>
    <x v="9"/>
    <s v="Posibilidad de recibir o solicitar cualquier dádiva o beneficio a nombre propio o de terceros con el fin de obtener información reservada o clasificada, conseguir un resultado de un proyecto de investigación antes de ser publicado o adquirir un título de postgrado."/>
    <s v="El responsable de cada grupo interno de trabajo  del proceso de Gestión del conocimiento, investigación e  innovación, debe verificar cuatrimestralmente la custodia de la información y aplicación de las Tablas de Retención Documental vigente y un único lugar para el almacenamiento de las carpetas mediante un archivo organizado de acuerdo al sistema de gestión de calidad, para así evitar la pérdida de información, En caso de que la información este almacenada fuera de los parámetros de gestión documental debe evaluarse la trazabilidad e implementar una acción correctiva, preventiva o de mejora._x000a__x000a_Evidencias: Acta de reunión de validación documental"/>
    <n v="1"/>
    <n v="2"/>
    <n v="1"/>
    <s v="Concepto Favorable"/>
    <s v="El responsable del almacenamiento de la información  del proceso de gestión del conocimiento, investigación e  innovación debe verificar y mantener mensualmente la información en los respectivos backup, con el propósito de realizar las copias de respaldo de la información del servidor de la Oficina CIAF Tortoise, en caso de presentarse fallas en los equipos de cómputo, deberá garantizar la disponibilidad de espacio en un equipo local para el adecuado almacenamiento y seguridad de la información  y solicitar mediante mesa de ayuda a tecnologías de información la garantía del espacio en el servidor._x000a__x000a_Evidencias: Pantallazo de los respectivos Backup o solicitudes de mesa de ayuda"/>
    <n v="4"/>
    <n v="17"/>
    <n v="1"/>
    <s v="Concepto Favorable"/>
    <s v="El responsable de cada grupo interno de trabajo del proceso de gestión del conocimiento, investigación e  innovación cuatrimestralmente debe verificar  los niveles de manejo de información según los perfiles y actividades contractuales de las personas que participan en los proyectos definidos  desde el proceso para el manejo de la información tales como: niveles de acceso, perfiles definidos por usuarios, bloqueo de unidades para la extracción de información (USB, unidad de CD) mediante una observación directa,  en caso de encontrar algún parámetro establecido fuera de lo requerido inicialmente , se realizará la trazabilidad de lo sucedido, y solicitará mediante la mesa de ayuda el ajuste al perfil con el fin de poder controlar el uso de la información y evitar la sustracción o perdida de la información geográfica generada. _x000a__x000a_Evidencia: Solicitudes en la Mesa de ayuda y listado de los perfiles con los permisos"/>
    <n v="1"/>
    <n v="2"/>
    <n v="1"/>
    <s v="Concepto Favorable"/>
    <m/>
    <m/>
    <m/>
    <s v=""/>
    <m/>
    <n v="3"/>
    <n v="0"/>
    <n v="0"/>
    <n v="3"/>
  </r>
  <r>
    <s v="GCI-3"/>
    <x v="9"/>
    <s v="Posibilidad de entregar un  producto o prestar un  servicio que no cumpla con las especificaciones técnicas establecidas o con las necesidades y expectativas de los usuarios"/>
    <s v="El responsable de cada proyecto de investigación o de desarrollo de tecnologías GIS del proceso de Gestión del conocimiento, investigación e  innovación verifica, en la periodicidad establecida en el procedimiento, el cumplimiento de las especificaciones del producto o servicio mediante listas de chequeo  o reuniones de seguimiento, en caso de encontrar un producto o servicio que tenga algún inconveniente se debe enviar a reproceso. _x000a__x000a_Evidencia: Lista de chequeo de requerimiento, reuniones de seguimiento al desarrollo de los convenios. "/>
    <n v="28"/>
    <n v="28"/>
    <n v="1"/>
    <s v="Concepto Favorable"/>
    <s v="Cada vez que se termina un curso dictado por el CIAF se realiza una encuesta de satisfacción a los estudiantes, donde se evalúa la infraestructura física y tecnológica, así como el cumplimiento, claridad y comunicación por parte del docente. Si el docente tiene una calificación inferior a 3,5 en esa encuesta se decide no volverlo a contratar o se le dejan de asignar materias. Si los aspectos a mejorar se encuentran en temas de infraestructura, se informa al proceso de Gestión de Servicios Administrativos para que se tomen las acciones respectivas. _x000a__x000a_Evidencia: Informe de resultados de las encuestas de satisfacción, encuestas de satisfacción de los estudiantes, correos electrónicos o memorando solicitando las mejoras al proceso de Gestión de Servicios Administrativos"/>
    <n v="11"/>
    <n v="11"/>
    <n v="1"/>
    <s v="Concepto Favorable"/>
    <s v="Antes del uso del espectroradiómetro se valida que el equipo está funcionando dentro de los rangos apropiados en sus puntos mínimo y máximo tomando la muestra en una tabla denominada spectralon, en caso de encontrar inconsistencias se manda a calibrar; adicionalmente, cada año el Coordinador del GIT I+D+I solicita la contratación de la calibración y mantenimiento de todos los espectroradiómetros para asegurar la precisión de los datos._x000a__x000a_Evidencias: Hoja de vida de equipos espectroradiómetros donde se relacionan calibraciones y mantenimientos, registro de captura de campo de las firmas espectrales, certificado de calibraciones de los equipos conforme a la fecha programada"/>
    <n v="1"/>
    <n v="1"/>
    <n v="1"/>
    <s v="Concepto Favorable"/>
    <s v="Anualmente los Coordinadores de los GIT's TIG, I+D+I, CTEIG revisan la necesidad de actualizar software obsoleto requerido para su operación a través de listado de verificación. En caso de encontrar un software obsoleto, realiza la destinación de los recursos  y presenta el requerimiento a la Oficina de Informática y Telecomunicaciones para que realicen la adquisición de las licencias._x000a__x000a_Evidencia: Correo electrónico o comunicación solicitando la adquisición de la nueva versión del software, listado de software a actualizar"/>
    <n v="1"/>
    <n v="1"/>
    <n v="1"/>
    <s v="Concepto Favorable"/>
    <n v="4"/>
    <n v="0"/>
    <n v="0"/>
    <n v="4"/>
  </r>
  <r>
    <s v="GCI-4"/>
    <x v="9"/>
    <s v="Pérdida de Integridad y Disponibilidad _x000a_de los activos de información "/>
    <s v="Objetivo de Control Orientado a seguridad de la información: A.8.1.3 - Uso aceptable de los activos_x000a__x000a_El coordinador del GIT I+D+I entrega una firma espectral de acuerdo a la solicitud de un tercero, consultando el banco de firmas espectrales la cual se compone de dos archivos (metadato y firma espectral); esto se realiza con base en lo establecido en el procedimiento Laboratorio de espectroradiometría. En caso de que la información no se encuentre se responde indicando que no se puede atender el requerimiento._x000a__x000a_Evidencia: Correo electrónico con entrega de la firma espectral."/>
    <n v="0"/>
    <n v="0"/>
    <s v=""/>
    <s v="Sin meta asignada en el periodo"/>
    <s v="Objetivo de Control Orientado a seguridad de la información: A.9.4.1 - Restricción de acceso a la información_x000a__x000a_El Administrador de Geoservicios realiza el cargue de información en el portal ICDE tras ser aprobado el documento por un comité de editorial del GIT de Gobierno Geoespacial ICDE que se reúne  de forma quincenal. En caso de que el documento no sea aprobado se solicita realizar los ajustes de acuerdo a las observaciones hechas y en caso de que el administrador de Gesoservicios no se encuentre disponible el Coordinador designa un nuevo administrador del portal ICDE para realiza la publicación del documento._x000a__x000a_Evidencia:  Actas de reunión y correos electrónicos."/>
    <n v="4"/>
    <n v="4"/>
    <n v="1"/>
    <s v="Concepto Favorable"/>
    <s v="Objetivo de Control Orientado a seguridad de la información: A.12.1.3 - Gestión de capacidad_x000a__x000a_El Administrador de Geoservicios mensualmente carga y actualiza los geoservicios en una herramienta de monitoreo (geocheck) instalado en un servidor del IGAC, en caso de no estar disponible el administrador de geoservicios el Coordinador del GIT de Gobierno Geoespacial ICDE podría cargar los geoservicios._x000a__x000a_Evidencia: Informe generado por la herramienta de monitoreo."/>
    <n v="6"/>
    <n v="6"/>
    <n v="1"/>
    <s v="Concepto Favorable"/>
    <m/>
    <m/>
    <m/>
    <s v=""/>
    <m/>
    <n v="2"/>
    <n v="0"/>
    <n v="1"/>
    <n v="3"/>
  </r>
  <r>
    <s v="GCI-5"/>
    <x v="9"/>
    <s v="Pérdida de Confidencialidad, Integridad y Disponibilidad de los activos de información"/>
    <s v="Objetivo de Control Orientado a seguridad de la información: A.9.2.4 - Gestión de información de autenticación secreta de usuarios_x000a__x000a_El líder de Base de datos realiza un cambio de contraseñas de las bases de datos de los sistemas del usuario administrador con una periodicidad semestral. En caso de que no se pueda realizar el cambio de la contraseña se solicita el apoyo a la OIT._x000a__x000a_Evidencia: Script de cambio de contraseñas "/>
    <n v="1"/>
    <n v="1"/>
    <n v="1"/>
    <s v="Concepto Favorable"/>
    <m/>
    <m/>
    <m/>
    <s v=""/>
    <m/>
    <m/>
    <m/>
    <m/>
    <s v=""/>
    <m/>
    <m/>
    <m/>
    <m/>
    <s v=""/>
    <m/>
    <n v="1"/>
    <n v="0"/>
    <n v="0"/>
    <n v="1"/>
  </r>
  <r>
    <s v="GTH-1"/>
    <x v="10"/>
    <s v="Incumplimiento del plan de trabajo del Sistema de Gestión de Seguridad y Salud en el Trabajo vige"/>
    <s v="El responsable en el GIT de Gestión de Talento Humano y el líder del SGSST realiza seguimiento mensual al Plan de Seguridad y Salud en el Trabajo a través de la verificación y validación de las actividades programadas y cumplimiento, contrastando el informe mensual con el soporte de las evidencias subidas en el Drive y  en caso de no realizar la actividad  se hará la  reprogramación correspondiente.                                                                                                                                                       _x000a__x000a_Evidencias:  Informe mensual soportado con las evidencias en DRIVE y/o reporte del indicador de cumplimiento y/o actas de comité en Direcciones territoriales validando el seguimiento"/>
    <n v="4"/>
    <n v="3"/>
    <n v="0.75"/>
    <s v="Concepto Favorable"/>
    <m/>
    <m/>
    <m/>
    <s v=""/>
    <m/>
    <m/>
    <m/>
    <m/>
    <s v=""/>
    <m/>
    <m/>
    <m/>
    <m/>
    <s v=""/>
    <m/>
    <n v="1"/>
    <n v="0"/>
    <n v="0"/>
    <n v="1"/>
  </r>
  <r>
    <s v="GTH-2"/>
    <x v="10"/>
    <s v="Posibilidad de incumplimiento del Plan de Previsión de Recursos Humanos en la vigencia"/>
    <s v="El responsable en el GIT de Gestión de Talento Humano realiza seguimiento mensual al Plan de Previsión de Recursos Humanos a través de la verificación y validación de las actividades programadas y su cumplimiento, contrastando el informe mensual con el soporte de las evidencias subidas en el Drive y  en caso de no realizar la actividad  se hará la  reprogramación correspondiente.                                                           _x000a__x000a_Evidencias:  Informe mensual soportado con las evidencias en DRIVE y/o reporte del indicador de cumplimiento. "/>
    <n v="4"/>
    <n v="3"/>
    <n v="0.75"/>
    <s v="Concepto Favorable"/>
    <m/>
    <m/>
    <m/>
    <s v=""/>
    <m/>
    <m/>
    <m/>
    <m/>
    <s v=""/>
    <m/>
    <m/>
    <m/>
    <m/>
    <s v=""/>
    <m/>
    <n v="1"/>
    <n v="0"/>
    <n v="0"/>
    <n v="1"/>
  </r>
  <r>
    <s v="GTH-3"/>
    <x v="10"/>
    <s v="Incumplimiento del Plan Institucional de Capacitación para la vigencia"/>
    <s v="El responsable en el GIT de Gestión de Talento Humano realiza seguimiento mensual al Plan Institucional de Capacitación a través de la verificación y validación de las actividades programada y su cumplimiento, contrastando el informe mensual con el soporte de las evidencias subidas en el Drive y  en caso de no realizar la actividad  se hará la  reprogramación correspondiente._x000a__x000a_Evidencias:  Informe mensual soportado con las evidencias en DRIVE y/o reporte del indicador de cumplimiento y/o reportes de seguimiento de capacitación desde las Direcciones Territoriales"/>
    <n v="4"/>
    <n v="3"/>
    <n v="0.75"/>
    <s v="Concepto Favorable"/>
    <m/>
    <m/>
    <m/>
    <s v=""/>
    <m/>
    <m/>
    <m/>
    <m/>
    <s v=""/>
    <m/>
    <m/>
    <m/>
    <m/>
    <s v=""/>
    <m/>
    <n v="1"/>
    <n v="0"/>
    <n v="0"/>
    <n v="1"/>
  </r>
  <r>
    <s v="GTH-4"/>
    <x v="10"/>
    <s v="Pérdida de Confidencialidad, Integridad y Disponibilidad de la información "/>
    <s v="Objetivo de Control Orientado a seguridad de la información: A.11.1.3 - Seguridad de oficinas, recintos e instalaciones_x000a__x000a_La psicóloga custodia las actas de comité de convivencia laboral y de reunión de comisión de personal llevan un consecutivo y se guarda bajo llave en el escritorio de trabajo de este rol. Cuando es requerida la consulta por un externo (procuraduría  o control disciplinario) se envía por medio de un memorando interno u oficio. Solo existe una copia de la llave y la tiene el rol de psicóloga._x000a__x000a_Evidencia: Memorando Interno - Oficio externo."/>
    <n v="0"/>
    <n v="1"/>
    <s v=""/>
    <s v="Sin meta asignada en el periodo"/>
    <s v="Objetivo de Control Orientado a seguridad de la información:  A.11.1.5 - Trabajo en áreas seguras_x000a__x000a_El auxiliar administrativo diligencia el formato cuando sea requerido el Préstamo de historias laborales, cada vez que un usuario requiere la consulta de un expediente de historia laboral el cual es consultado en la dependencia solicitante o en el área de talento humano. En caso de que el auxiliar administrativo no se encuentre las contratistas autorizadas de Gestión documental pueden prestar los expedientes y a su vez diligenciar el formato._x000a__x000a_Evidencia:  Formato de Préstamo de historias laborales diligenciado."/>
    <n v="1"/>
    <n v="1"/>
    <n v="1"/>
    <s v="Concepto Favorable"/>
    <s v="Objetivo de Control Orientado a seguridad de la información: A.9.2.6 -  Retiro o ajuste de los derechos de acceso_x000a__x000a_El Coordinador del GIT de Talento Humano realiza una solicitud de cambio de perfiles asociados a una cuenta de usuario cuando ocurre un cambio de funcionario, a a través de la creación de una incidencia en la mesa de servicios de TI a la OTI, indicando la creación o supresión de un usuario para el módulo de personal y nómina _x000a__x000a_Evidencia: Ticket de solicitud de creación en GLPI."/>
    <n v="1"/>
    <n v="1"/>
    <n v="1"/>
    <s v="Concepto Favorable"/>
    <m/>
    <m/>
    <m/>
    <s v=""/>
    <m/>
    <n v="2"/>
    <n v="0"/>
    <n v="1"/>
    <n v="3"/>
  </r>
  <r>
    <s v="GDO-1"/>
    <x v="11"/>
    <s v="Inoportunidad en la actualización e implementación de los instrumentos archivísticos"/>
    <s v="Los tecnólogos dentro del GIT de Gestión Documental realizan seguimiento semestral a través de visitas técnicas a las Unidades Administrativas de la Sede Central, en la implementación de los lineamientos, Tabla de Retención Documental  TRD y normatividad vigente. En el caso de identificar incumplimiento en la aplicación de los lineamientos archivísticos por parte de las Unidades Administrativas, la coordinadora del GIT de Gestión Documental solicitará al líder del proceso se realicen las correcciones necesarias e informe de su cumplimiento. _x000a__x000a_Evidencias: Registros de asistencia y actas de reunión. Para el caso de incumplimiento envío correos electrónicos."/>
    <n v="1"/>
    <n v="1"/>
    <n v="1"/>
    <s v="Concepto Favorable"/>
    <s v="Los responsables en el GIT de Gestión Documental verifican que se realice la actualización del Programa de Gestión Documental (PGD), Tablas de Retención Documental (TRD) y Sistema Integrado de Conservación (SIC), de acuerdo con la necesidad del instituto, con el fin de dar cumplimiento de la normatividad y garantizar una adecuada gestión documental en la entidad. En el caso de que no se realice la actualización, la Coordinadora del GIT de Gestión Documental tomará las acciones pertinentes para la actualización de los documentos. _x000a__x000a_Evidencias: Programa de Gestión Documental (PGD), Tablas de Retención Documental (TRD) y Sistema Integrado de Conservación (SIC) actualizados, presentados y aprobados al Comité Institucional de Gestión y Desempeño. "/>
    <n v="1"/>
    <n v="1"/>
    <n v="1"/>
    <s v="Concepto Favorable"/>
    <m/>
    <m/>
    <m/>
    <s v=""/>
    <m/>
    <m/>
    <m/>
    <m/>
    <s v=""/>
    <m/>
    <n v="2"/>
    <n v="0"/>
    <n v="0"/>
    <n v="2"/>
  </r>
  <r>
    <s v="GDO-2"/>
    <x v="11"/>
    <s v="Pérdida de la memoria institucional"/>
    <s v="Los tecnólogos dentro del GIT de Gestión Documental realizan seguimiento semestral a través de visitas técnicas a las Unidades Administrativas de la Sede Central, en la implementación de los lineamientos, Tabla de Retención Documental  TRD y normatividad vigente. En el caso de identificar incumplimiento en la aplicación de los lineamientos archivísticos por parte de las Unidades Administrativas, la coordinadora del GIT de Gestión Documental solicitará al líder del proceso se realicen las correcciones necesarias e informe de su cumplimiento. _x000a__x000a_Evidencias: Registros de asistencia y actas de reunión. Para el caso de incumplimiento envío correos electrónicos."/>
    <n v="1"/>
    <n v="1"/>
    <n v="1"/>
    <s v="Concepto Favorable"/>
    <s v="El responsable dentro del GIT de Gestión Documental elabora y realiza seguimiento anualmente al cronograma de transferencias primarias, conforme a los tiempos establecidos en la Tabla de Retención Documental, con el fin de garantizar el ciclo de vida del documento en las diferentes fases del archivo. En caso de identificar que no se cumplen los lineamientos de gestión documental para la transferencia, se le informan al responsable de la Oficina o Área para realizar los ajustes pertinentes. _x000a__x000a_Evidencia: Cronograma de transferencias primarias y Actas de transferencia documental. Correo electrónico con ajustes a realizar para la transferencia al responsable (si aplica). "/>
    <n v="1"/>
    <n v="1"/>
    <n v="1"/>
    <s v="Concepto Favorable"/>
    <m/>
    <m/>
    <m/>
    <s v=""/>
    <m/>
    <m/>
    <m/>
    <m/>
    <s v=""/>
    <m/>
    <n v="2"/>
    <n v="0"/>
    <n v="0"/>
    <n v="2"/>
  </r>
  <r>
    <s v="GDO-3"/>
    <x v="11"/>
    <s v="Sustracción, eliminación o manipulación indebida de la documentación en el Archivo Central para beneficio particular o de terceros"/>
    <s v="El responsable dentro del GIT de Gestión Documental realiza el control de la documentación entregada a modo de préstamo a los funcionarios de la entidad, a través del formato Solicitud de documentos para consulta en el Archivo Central, garantizando que se realice la consulta de los documentos dentro del Archivo Central, incluso, si se requieren copias es el responsable del Archivo quien las realiza. _x000a__x000a_Archivo: Formato diligenciado y firmado por el solicitante de los documentos en Archivo Central"/>
    <n v="1"/>
    <n v="1"/>
    <n v="1"/>
    <s v="Concepto Favorable"/>
    <s v="El responsable dentro del GIT de Gestión Documental, o responsable en la Dirección Territorial, realiza seguimiento a la actualización del Inventario documental teniendo en cuenta las transferencias documentales realizadas desde los Archivos de gestión durante el periodo, con el fin de controlar la documentación que reposa en el Archivo Central. En caso de evidenciar que no se ha llevado a cabo la actualización del inventario documental, el Coordinador del GIT de Gestión Documental tomará las acciones pertinentes para efectuar dicha actualización._x000a__x000a_Archivo: Inventario documental actualizado, Inventario de las transferencias documentales y/o evidencia del seguimiento de la actualización del inventario documental o el cronograma de transferencias documentales"/>
    <n v="1"/>
    <n v="1"/>
    <n v="1"/>
    <s v="Concepto Favorable"/>
    <m/>
    <m/>
    <m/>
    <s v=""/>
    <m/>
    <m/>
    <m/>
    <m/>
    <s v=""/>
    <m/>
    <n v="2"/>
    <n v="0"/>
    <n v="0"/>
    <n v="2"/>
  </r>
  <r>
    <s v="GFI-1"/>
    <x v="12"/>
    <s v="Registros presupuestales, contables y de tesorería generados inoportunamente"/>
    <s v="Permanentemente, el coordinador del GIT presupuesto en la Sede Central y los pagadores en las Direcciones territoriales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_x000a__x000a_Evidencia: Visto bueno a memorandos "/>
    <n v="1"/>
    <n v="1"/>
    <n v="1"/>
    <s v="Concepto Favorable"/>
    <s v="Permanentemente, el coordinador del GIT en la Sede Central y los pagadores en las Direcciones territoriales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_x000a__x000a_Evidencia: Documentos soporte de los registros presupuestales"/>
    <n v="1"/>
    <n v="1"/>
    <n v="1"/>
    <s v="Concepto Favorable"/>
    <m/>
    <m/>
    <m/>
    <s v=""/>
    <m/>
    <m/>
    <m/>
    <m/>
    <s v=""/>
    <m/>
    <n v="2"/>
    <n v="0"/>
    <n v="0"/>
    <n v="2"/>
  </r>
  <r>
    <s v="GFI-2"/>
    <x v="12"/>
    <s v="Registros presupuestales, contables y de tesorería que no coincidan con la realidad"/>
    <s v="Permanentemente, los coordinadores de los GIT Gestión Financiera verifican el adecuado registro de la información financiera cotejando que la información contable coincida con los documentos soporte y la ultima normatividad. En caso contrario, se  emiten lineamientos con el fin de sensibilizar a los responsables de registrar la información de los procedimientos del GIT del proceso._x000a__x000a_Evidencia: Cuadro de ingresos actualizado."/>
    <n v="1"/>
    <n v="1"/>
    <n v="1"/>
    <s v="Concepto Favorable"/>
    <m/>
    <m/>
    <m/>
    <s v=""/>
    <m/>
    <m/>
    <m/>
    <m/>
    <s v=""/>
    <m/>
    <m/>
    <m/>
    <m/>
    <s v=""/>
    <m/>
    <n v="1"/>
    <n v="0"/>
    <n v="0"/>
    <n v="1"/>
  </r>
  <r>
    <s v="GFI-4"/>
    <x v="12"/>
    <s v="Manejo indebido de recursos financieros por parte de quienes los administran en la entidad para beneficio propio o de terceros"/>
    <s v="Mensualmente, los responsables en los GIT de Contabilidad y Tesorería de la Sede Central y los pagadores y contadores de las Direcciones Territoriales verifican que se realizó oportunamente la gestión de los recursos,_x000a_comparando la información de los extractos bancarios contra el reporte del libro de bancos del SIIF Nación II. En caso que los saldos no coincidan, se deja registrado en las Conciliaciones Bancarias para su depuración una vez sean identificados._x000a__x000a_Evidencia: Registros de depuración de saldos y Conciliaciones bancarias realizadas."/>
    <n v="1"/>
    <n v="1"/>
    <n v="1"/>
    <s v="Concepto Favorable"/>
    <s v="Cada vez que se solicite reembolso y al cierre de la caja menor, el funcionario responsable de hacer la legalización de la caja menor en el GIT de contabilidad coteja los documentos soporte de la misma con lo registrado en el SIIF Nación II, verificando fecha, factura, valor, tercero. Si no coinciden, solicita al responsable de la caja menor que allegue los soportes adecuados._x000a__x000a_Evidencia: Documento de legalización de caja menor."/>
    <n v="1"/>
    <n v="1"/>
    <n v="1"/>
    <s v="Concepto Favorable"/>
    <s v="Permanentemente, los responsables en los GIT de Presupuesto, Contabilidad y Tesorería de la Sede Central y los pagadores y contadores de las Direcciones Territoriales verifican que los documentos soporte que autorizan los gastos vengan firmados por el ordenador del gasto. En caso contrario, devuelven el documento para que sea allegado con la firma respectiva. _x000a__x000a_Evidencia: Documentos soporte con firma."/>
    <n v="1"/>
    <n v="1"/>
    <n v="1"/>
    <s v="Concepto Favorable"/>
    <m/>
    <m/>
    <m/>
    <s v=""/>
    <m/>
    <n v="3"/>
    <n v="0"/>
    <n v="0"/>
    <n v="3"/>
  </r>
  <r>
    <s v="GGD-1"/>
    <x v="13"/>
    <s v="Inoportunidad en la entrega y publicación de la información geodésica a los usuarios"/>
    <s v="El Profesional responsable de la Red MAGNA-ECO, monitorea todos los días hábiles el funcionamiento de las estaciones, descargando los archivos que proporciona cada una el día anterior y corroborando que la información este completa y sin errores.  En caso de no recibir información de alguna de las estaciones o se encuentran errores en los archivos descargados, se realiza contacto con la entidad donde se encuentra la estación para su conexión y se programará visita de mantenimiento._x000a__x000a_Evidencia: Matriz de seguimiento a la Red MAGNA-ECO"/>
    <n v="62"/>
    <n v="83"/>
    <n v="1"/>
    <s v="Concepto Favorable"/>
    <s v="El profesional encargado de proyectos de red pasiva en el GIT Gestión Geodésica, realiza seguimiento quincenal a las solicitudes de cálculos de puntos geodésicos para red pasiva, proyectos cartográficos y de fronteras con el propósito de llevar control de las fechas de las solicitudes, para lo cual diligencia la información requerida en el formato Seguimiento de cálculos geodésicos. En caso de encontrar solicitudes no finalizadas, indaga y ayuda a solucionar los posibles inconvenientes junto con los funcionarios que realizan el cálculo._x000a__x000a_Evidencia: Registro Seguimiento de cálculos geodésicos"/>
    <n v="1"/>
    <n v="1"/>
    <n v="1"/>
    <s v="Concepto Favorable"/>
    <s v="El  profesional responsable del GIT Gestión Geodésica constata diariamente que el usuario tenga acceso a la información publicada en la página web realizando una simulación como usuario.  En caso de que no se pueda acceder a la información publicada en datos abiertos, el profesional del GIT Gestión Geodésica reporta a la Oficina de Informática y Telecomunicaciones la falla para restablecer el acceso a los datos. Si se ha recibido solicitud de información por parte del usuario, se envía por cualquier medio._x000a__x000a_Evidencia: Correo electrónico o incidencia sobre el reporte de la falla dirigido a la Oficina de Informática y Telecomunicaciones."/>
    <n v="62"/>
    <n v="83"/>
    <n v="1"/>
    <s v="Concepto Favorable"/>
    <m/>
    <m/>
    <m/>
    <s v=""/>
    <m/>
    <n v="3"/>
    <n v="0"/>
    <n v="0"/>
    <n v="3"/>
  </r>
  <r>
    <s v="GGD-2"/>
    <x v="13"/>
    <s v="Incumplimiento de estándares de calidad nacionales e internacionales en la generación de información geodésica"/>
    <s v="Mensualmente el Coordinador del GIT Gestión Geodésica revisa el cálculo de coordenadas o datos geodésicos comprobando que se cumplan todas las etapas del procedimiento y que genere resultados de  forma correcta; en caso de detectar un incumplimiento, se comunica con el responsable del procesamiento para que se realicen las acciones a las que haya lugar y así rehacer el cálculo._x000a__x000a_Evidencia: Archivo de estaciones procesadas CP IGA Bernese 5.2 con el nombre y cargo de la persona que realizó la revisión del cálculo de las coordenadas, correo electrónico o evidencia comunicando las inconformidades del cálculo y su corrección. "/>
    <n v="4"/>
    <n v="4"/>
    <n v="1"/>
    <s v="Concepto Favorable"/>
    <s v="El funcionario responsable del centro de procesamiento IGA, revisa semanalmente las soluciones de coordenadas, evaluando que los parámetros de procesamiento generados por el BPE de Bernese se encuentren dentro de los rangos permitidos, en caso de no cumplir algún parámetro se evaluará nuevamente la configuración de la campaña de cálculo. _x000a__x000a_Evidencia: Reporte de los parámetros de ejecución generados por el BPE de Bernese, correo electrónico donde se informan los resultados de la revisión"/>
    <n v="3"/>
    <n v="4"/>
    <n v="1"/>
    <s v="Concepto Favorable"/>
    <m/>
    <m/>
    <m/>
    <s v=""/>
    <m/>
    <m/>
    <m/>
    <m/>
    <s v=""/>
    <m/>
    <n v="2"/>
    <n v="0"/>
    <n v="0"/>
    <n v="2"/>
  </r>
  <r>
    <s v="GGD-3"/>
    <x v="13"/>
    <s v="Solicitud o recibimiento de dádivas con el objetivo de agilizar o retrasar la entrega de un dato geodésico para beneficio propio o de un tercero"/>
    <s v="Mensualmente el Coordinador del GIT Gestión Geodésica realiza seguimiento a los tiempos para el reporte de la publicación de la información geodesia en la página web. En caso de que se encuentren retrasos, se investiga el motivo y de encontrarse que se trata para beneficio de un particular, se informa la situación a la Oficina de Control Disciplinario. Evidencias: Reportes de publicación de datos abiertos._x000a__x000a_Evidencia: Correo electrónico con envío de información geodesia para publicar en la página web."/>
    <n v="4"/>
    <n v="4"/>
    <n v="1"/>
    <s v="Concepto Favorable"/>
    <m/>
    <m/>
    <m/>
    <s v=""/>
    <m/>
    <m/>
    <m/>
    <m/>
    <s v=""/>
    <m/>
    <m/>
    <m/>
    <m/>
    <s v=""/>
    <m/>
    <n v="1"/>
    <n v="0"/>
    <n v="0"/>
    <n v="1"/>
  </r>
  <r>
    <s v="GGD-4"/>
    <x v="13"/>
    <s v="Pérdida de Disponibilidad de los activos de información "/>
    <s v="El Coordinador del GIT Gestión Geodesica, realiza un  control de acceso físico, relacionado con el prestamo de información donde se diligencia las fechas de retiro e ingreso de la consulta de las carpetas, esto lo realiza cada vez que un funcionario del GIT le solicita las llaves del archivo físico, el funcionario solicitante puede sacar la carpeta y consultar la información por fuera del archivo. En caso de que el coordinador del GIT no se encuentre las llaves del archivo se pueden solicitar a servicios administrativos o a un responsable del GIT designado por el coordinador o por el subdirector a la fecha. _x000a__x000a_Evidencia: Formato control de prestamo diligenciado."/>
    <n v="0"/>
    <n v="0"/>
    <s v=""/>
    <s v="Sin meta asignada en el periodo"/>
    <s v="El Coordinador del GIT Gestión Geodesica, realiza un control de acceso logico, relacionado con la actividad de solicitar la asignación de un perfil de acceso al GEOCARTO y la NAS a través de la creación de una solicitud en la plataforma de la mesa de servicios de TI indicando el nombre del usuario, el perfil a asignar y los modulos a los que debera tener acceso. En caso de que el coordinador no se encuentra el subdirector realizaria la solicitud. _x000a__x000a_Evidencia: Imagen de los tickets de la plataforma de la mesa de servicio de TI."/>
    <n v="1"/>
    <n v="1"/>
    <n v="1"/>
    <s v="Concepto Favorable"/>
    <s v="El Coordinador del GIT Gestión Geodesica, realiza un control de monitoreo y gestión de eventos, sobre la capacidad del repositorio NAS asignado al GIT de Gestión Geodesica; en caso de evidenciar una alerta de que queda poco espacio, se remite un correo electrónico a la subdirección informando esta alerta y solicitando se amplie el espacio.  En caso de que el responsable no pueda ejecutar el control de monitoreo y gestión de eventos lo realiza un profesional del GIT designado por el coordinador. _x000a__x000a_Evidencia: Imagen de los correos electrónicos enviados."/>
    <n v="0"/>
    <n v="0"/>
    <s v=""/>
    <s v="Sin meta asignada en el periodo"/>
    <m/>
    <m/>
    <m/>
    <s v=""/>
    <m/>
    <n v="1"/>
    <n v="0"/>
    <n v="2"/>
    <n v="3"/>
  </r>
  <r>
    <s v="GGG-1"/>
    <x v="14"/>
    <s v="Solicitud o recibimiento de dádivas para generar lineamientos geográficos, certificados o  deslindes que no cumplan con la normatividad vigente,  estándares  o especificaciones técnicas para beneficio propio o de un tercero"/>
    <s v="Durante el proceso de generación, y una vez finalizado, un estudio o investigación geográfica, acta e informe de deslindes, los Coordinadores del GIT Estudios geográficos y ordenamiento territorial y GIT Fronteras y límites de entidades territoriales, verifican el cumplimiento de normatividad y procedimientos vigentes, por medio de reuniones donde se analiza el producto final. En caso de encontrar inconsistencias con el cumplimiento, el Coordinador solicita a los responsables de cada proyecto el ajuste del documento. _x000a__x000a_Evidencia: Registro o evidencia de asistencia a reuniones, versiones de documentos con observaciones"/>
    <n v="1"/>
    <n v="1"/>
    <n v="1"/>
    <s v="Concepto Favorable"/>
    <m/>
    <m/>
    <m/>
    <s v=""/>
    <m/>
    <m/>
    <m/>
    <m/>
    <s v=""/>
    <m/>
    <m/>
    <m/>
    <m/>
    <s v=""/>
    <m/>
    <n v="1"/>
    <n v="0"/>
    <n v="0"/>
    <n v="1"/>
  </r>
  <r>
    <s v="GGG-2"/>
    <x v="14"/>
    <s v="Manipulación y/o sustracción indebida de información  geográfica durante el proceso  previo a su publicación o presentación de resultados, para beneficio propio o de un tercero."/>
    <s v="Semestralmente los Coordinadores del GIT Estudios geográficos y ordenamiento territorial y GIT Fronteras y límites de entidades territoriales realizan seguimiento que desde la OIT verifiquen la aplicación de los lineamientos de seguridad digital, específicamente referente a las restricciones de acceso a carpetas que contienen la información y de dispositivos externos al computador. En caso de encontrar que no se ha realizado esta verificación, se solicita a OIT esta tarea. Si existió la verificación y se requieren modificaciones en los permisos, se solicita el cambio a la OIT._x000a__x000a_Evidencias: Reporte de accesos; correo electrónico o incidencia solicitando la verificación y/o los cambios, cuando aplique. "/>
    <n v="1"/>
    <n v="1"/>
    <n v="1"/>
    <s v="Concepto Favorable"/>
    <s v="El técnico encargado de archivo del GIT Fronteras y límites de entidades territoriales revisa que se devuelva el expediente completo una vez ha sido consultado por el interesado dejando registro de esto en la plantilla de control. En caso de encontrar folios faltantes, se solicita que el expediente se entregue completo y si esto no llega a ser así se informa a la oficina de control disciplinario para que adelanten la investigación disciplinaria que de a lugar. _x000a__x000a_Evidencias: Plantilla de control documental, correo electrónico o memorando a la oficina de control disciplinario cuando haya lugar"/>
    <n v="0"/>
    <n v="0"/>
    <s v=""/>
    <s v="Sin meta asignada en el periodo"/>
    <s v="Antes de la publicación de una investigación, el profesional encargado, revisa que no se haya hecho una publicación anterior de una parte o la totalidad de lo allí expuesto buscándolo a través de páginas especiales. En caso de encontrar que ha habido alguna publicación con esa información y que su autor ha estado vinculado con la investigación del IGAC, se informa a la oficina de control disciplinario y/o la oficina jurídica dependiendo si el implicado es un funcionario o contratista, para que se inicien los procesos a los que haya lugar._x000a__x000a_Evidencia: Memorando o correo electrónico informando la situación, en caso de que haya lugar"/>
    <n v="0"/>
    <n v="0"/>
    <s v=""/>
    <s v="Sin meta asignada en el periodo"/>
    <m/>
    <m/>
    <m/>
    <s v=""/>
    <m/>
    <n v="1"/>
    <n v="0"/>
    <n v="2"/>
    <n v="3"/>
  </r>
  <r>
    <s v="GGG-3"/>
    <x v="14"/>
    <s v="Incumplimiento de la normatividad, estándares y/o procedimientos de información geográfica en la generación, actualización y publicación de metodologías, estudios e investigaciones geográficas, deslindes y de la delimitación de entidades territoriales"/>
    <s v="El Coordinador  GIT de Estudios Geográficos y Ordenamiento Territorial y el Coordinador GIT de Fronteras y Limites de Entidades Territoriales y/o responsables delegadas por ellos, en cada etapa validan que el producto a generar esté acorde a la normatividad vigente, estándares y procedimientos a través de formatos de control de calidad. En caso de que no se cumplan dichas especificaciones, el producto se devuelve al responsable para su ajuste. _x000a__x000a_Evidencia: Formatos de control de calidad, versiones de documentos de investigación con control de cambios, firma de quien realizó la revisión del informe final de deslindes, histórico de los cambios de la delimitación de entidad territorial"/>
    <n v="4"/>
    <n v="4"/>
    <n v="1"/>
    <s v="Concepto Favorable"/>
    <s v="Anualmente o cada vez que se requiera, el Coordinador  GIT de Estudios Geográficos y Ordenamiento Territorial, el Coordinador GIT de Fronteras y Limites de Entidades Territoriales y/o responsables delegados por la Subdirección de Geografía y Cartografía, revisan que los procedimientos estén acorde a la normatividad y estándares vigentes. En caso de requerirse, se realiza la correspondiente actualización._x000a__x000a_Evidencia: Correo electrónico que evidencia la realización de la revisión de los procedimientos, procedimientos actualizados cuando aplique, plan de trabajo para la actualización de documentos"/>
    <n v="2"/>
    <n v="2"/>
    <n v="1"/>
    <s v="Concepto Favorable"/>
    <m/>
    <m/>
    <m/>
    <s v=""/>
    <m/>
    <m/>
    <m/>
    <m/>
    <s v=""/>
    <m/>
    <n v="2"/>
    <n v="0"/>
    <n v="0"/>
    <n v="2"/>
  </r>
  <r>
    <s v="GGG-4"/>
    <x v="14"/>
    <s v="Incumplimiento en los tiempos programados para la generación, actualización y publicación de metodologías, estudios e investigaciones geográficas, deslindes y delimitación de las entidades territoriales."/>
    <s v="Los coordinadores del GIT Estudios geográficos y ordenamiento territorial y GIT Fronteras y limites de entidades territoriales, realizan el seguimiento mensual de los productos del plan de acción y del proyecto de inversión reportando los avances en las herramientas dispuestas para este fin. En caso de observar actividades que no se han cumplido, se justifican los motivos de atraso y se informa a la Subdirección de geografía y cartografía. _x000a__x000a_Evidencia: Herramientas para seguimiento de plan de acción y proyectos de inversión y/o correo electrónico enviando el seguimiento"/>
    <n v="4"/>
    <n v="4"/>
    <n v="1"/>
    <s v="Concepto Favorable"/>
    <s v="Al realizar la planeación del proyecto, Los coordinadores del GIT Estudios geográficos  y ordenamiento territorial y GIT Fronteras y limites de entidades territoriales revisan la disponibilidad de personal, así como otros recursos necesarios para estimar las necesidades con base en el presupuesto asignado. En caso de que el personal existente sea insuficiente o no sea el requerido, se solicitará la asignación del personal a la Subdirectora de Geografía y Cartografía. _x000a__x000a_Evidencias: Plan anual de adquisiciones con las necesidades de personal y demás recursos necesarios, correo electrónico enviando el plan "/>
    <n v="1"/>
    <n v="1"/>
    <n v="1"/>
    <s v="Concepto Favorable"/>
    <m/>
    <m/>
    <m/>
    <s v=""/>
    <m/>
    <m/>
    <m/>
    <m/>
    <s v=""/>
    <m/>
    <n v="2"/>
    <n v="0"/>
    <n v="0"/>
    <n v="2"/>
  </r>
  <r>
    <s v="GIS-1"/>
    <x v="15"/>
    <s v="Incumplimiento en los acuerdos de niveles de servicio establecidos en el catálogo de servicios de TI"/>
    <s v="Mensualmente el líder de mesa de servicios y los ingenieros de sistemas de las DT, verifican el estado de las solicitudes de atención, así como los seguimientos asociados a aquellas en estado no resuelto, con el objetivo de identificar los motivos por los cuales no se ha dado solución. En caso de encontrar solicitudes no resueltas en los plazos de los acuerdos de nivel de servicio, se realiza un informe para la jefatura de la OIT, para la generación un plan de atención de solicitudes._x000a__x000a_Evidencia: Reporte de la herramienta de gestión de soporte técnico"/>
    <n v="4"/>
    <n v="4"/>
    <n v="1"/>
    <s v="Concepto Favorable"/>
    <m/>
    <m/>
    <m/>
    <s v=""/>
    <m/>
    <m/>
    <m/>
    <m/>
    <s v=""/>
    <m/>
    <m/>
    <m/>
    <m/>
    <s v=""/>
    <m/>
    <n v="1"/>
    <n v="0"/>
    <n v="0"/>
    <n v="1"/>
  </r>
  <r>
    <s v="GIS-2"/>
    <x v="15"/>
    <s v="Inoportunidad en la ejecución de mantenimientos preventivos de los dispositivos tecnológicos"/>
    <s v="Trimestralmente, el líder de la mesa de servicios realiza seguimiento al cronograma de mantenimientos preventivos programados en la vigencia, en caso de identificar retrasos se informa a la jefatura de la OIT, a fin de que se realicen las gestiones pertinentes para acelerar el proceso._x000a__x000a_Evidencia: Cronograma de mantenimiento con seguimiento y control registro de mantenimientos"/>
    <n v="1"/>
    <n v="1"/>
    <n v="1"/>
    <s v="Concepto No Favorable"/>
    <s v="El coordinador del GIT de Infraestructura Tecnológica, de manera permanente identifica en la herramienta de seguimiento a la infraestructura (monitoreo) la ocurrencia de un evento que pueda representar peligro para la infraestructura, a fin de programar mantenimiento prioritario. En caso de evidenciar falla, se informa a la jefatura de la OIT para priorizar mantenimiento. _x000a__x000a_Evidencia: Reporte de herramienta de monitoreo_x000a_"/>
    <n v="1"/>
    <n v="4"/>
    <n v="1"/>
    <s v="Concepto Favorable"/>
    <m/>
    <m/>
    <m/>
    <s v=""/>
    <m/>
    <m/>
    <m/>
    <m/>
    <s v=""/>
    <m/>
    <n v="1"/>
    <n v="1"/>
    <n v="0"/>
    <n v="1"/>
  </r>
  <r>
    <s v="GIS-3"/>
    <x v="15"/>
    <s v="Pérdida de Confidencialidad, Integridad y Disponibilidad de los activos de información"/>
    <s v="Mensualmente, el coordinador del GIT de Infraestructura Tecnológica revisa los perfiles y roles sobre las bases de datos con el fin de detectar usuarios con privilegios no necesarios y roles no aprobados. De lo anterior se realiza reporte para la jefatura de la OIT.  Si se encuentran perfiles o roles no autorizados y/o con privilegios excesivos se procede a la cancelación de los mismos._x000a__x000a_Evidencia: Reporte de permisos y privilegios de bases de datos."/>
    <n v="2"/>
    <n v="4"/>
    <n v="1"/>
    <s v="Concepto No Favorable"/>
    <s v="El Administrador de bases de datos  atiende cada solicitud de permisos de acceso a las bases de datos institucionales las cuales se gestionan a través de requerimientos en la herramienta tecnológica de la mesa de servicios, a solicitud de los usuarios. El requerimiento debe ser presentado por parte de los líderes de proceso y/o Directores Territoriales. En caso de que los privilegios no sean autorizados por los líderes de proceso y/o directores territoriales se rechaza la solicitud y  no se asignan los permisos en las bases de datos._x000a__x000a_Evidencia:  Pantallazos de atención a solicitudes de permisos de acceso a la base de datos debidamente autorizados por los líderes de proceso y/o Directores Territoriales."/>
    <n v="3"/>
    <n v="3"/>
    <n v="1"/>
    <s v="Concepto Favorable"/>
    <s v="Los ingenieros de sistemas de las DT atienden las solicitudes de permisos de acceso a las bases de datos de Cobol las cuales se gestionan a través de requerimientos de la herramienta tecnológica de la mesa de servicios, a solicitud de los usuarios. El requerimiento debe estar soportado con el correo electrónico de autorización por parte del Director Territorial. En caso de que la solicitud no llegue autorizada por el Director Territorial, el ingeniero no asigna ningún permiso en la herramienta._x000a__x000a_Evidencia: Reportes de solicitudes de permisos de acceso a la base de datos Cobol debidamente autorizada por los Directores Territoriales."/>
    <n v="0"/>
    <m/>
    <s v=""/>
    <s v="Sin meta asignada en el periodo"/>
    <m/>
    <m/>
    <m/>
    <s v=""/>
    <m/>
    <n v="1"/>
    <n v="1"/>
    <n v="1"/>
    <n v="2"/>
  </r>
  <r>
    <s v="GIS-4"/>
    <x v="15"/>
    <s v="Pérdida de Confidencialidad, Integridad y Disponibilidad de los activos de información"/>
    <s v="Objetivo de Control Orientado a seguridad de la información: A.12.4.1 - Registro de eventos_x000a__x000a_El Coordinador del GIT de Infraestructura Tecnológica, de manera permanente identifica en la herramienta de seguimiento a la infraestructura (monitoreo) la ocurrencia de un evento que pueda representar peligro para la infraestructura, a fin de programar mantenimiento prioritario. En caso de evidenciar falla, se informa a la jefatura de la OIT para priorizar mantenimiento. _x000a__x000a_Evidencia: Reporte de herramienta de monitoreo"/>
    <n v="1"/>
    <n v="1"/>
    <n v="1"/>
    <s v="Concepto Favorable"/>
    <s v="Objetivo de Control Orientado a seguridad de la información: A.9.2.5 - Revisión de los derechos de acceso de usuarios_x000a__x000a_Mensualmente el Coordinador del GIT de Infraestructura Tecnológica revisa los perfiles y roles sobre las bases de datos con el fin de detectar usuarios con privilegios no necesarios y roles no aprobados. De lo anterior, se realiza reporte para la jefatura de la OIT.  Si se encuentran perfiles o roles no autorizados y/o con privilegios excesivos se procede a la cancelación de los mismos._x000a__x000a_Evidencia: Reporte de permisos y privilegios de bases de datos."/>
    <n v="4"/>
    <n v="4"/>
    <n v="1"/>
    <s v="Concepto Favorable"/>
    <s v="Objetivo de Control Orientado a seguridad de la información: A.12.3.1 - Respaldo de información_x000a__x000a_El administrador de la herramienta de copias de respaldo realiza la programación de las tareas de backup de acuerdo con lo establecido en el procedimiento de copias de respaldo. Si la herramienta genera un error en la ejecución de las tareas programadas de las copias de respaldo el administrador revisa con el responsable de definir la política  de copia de respaldo para validar si se ha modificado el repositorio de información._x000a__x000a_Evidencia: Informe herramienta copias de respaldo."/>
    <n v="1"/>
    <n v="2"/>
    <n v="1"/>
    <s v="Concepto Favorable"/>
    <m/>
    <m/>
    <m/>
    <s v=""/>
    <m/>
    <n v="3"/>
    <n v="0"/>
    <n v="0"/>
    <n v="3"/>
  </r>
  <r>
    <s v="GJU-1"/>
    <x v="16"/>
    <s v="Inoportunidad  en la respuesta a los requerimientos en procesos judiciales"/>
    <s v="El responsable asignado de la Oficina Asesora Jurídica en Sede Central, o el abogado en las Direcciones Territoriales, realiza seguimiento y control judicial presencial o virtual dos veces por semana con la finalidad de vigilar y controlar las actuaciones judiciales, a través del diligenciamiento del formato vigente de control de estado de procesos judiciales. (A, B) _x000a__x000a_Evidencia: Formato diligenciado &quot;Control de estado de procesos judiciales&quot; vigente."/>
    <n v="16"/>
    <n v="16"/>
    <n v="1"/>
    <s v="Concepto Favorable"/>
    <s v="El responsable asignado de la Oficina Asesora Jurídica en Sede Central, o el abogado en las Direcciones Territoriales, solicitarán a través de memorando o correo electrónico los conceptos técnicos a los distintos procesos de la entidad, teniendo en cuenta los términos establecidos por el ente judicial en el requerimiento. _x000a__x000a_Evidencia: Memorando y/o correo electrónico de solicitud de conceptos técnicos."/>
    <n v="16"/>
    <n v="16"/>
    <n v="1"/>
    <s v="Concepto Favorable"/>
    <s v="El(la) Jefe de la Oficina Asesora Jurídica o a quien asigne en Sede Central realiza mensualmente reuniones de seguimiento a los abogados de las Direcciones Territoriales, con la finalidad de retroalimentar, apoyar y controlar la gestión judicial. _x000a__x000a_Evidencia: Convocatoria a través de correo electrónico, acta de reunión, agenda y/o pantallazo de los participantes (convocatoria virtual)"/>
    <n v="4"/>
    <n v="4"/>
    <n v="1"/>
    <s v="Concepto Favorable"/>
    <m/>
    <m/>
    <m/>
    <s v=""/>
    <m/>
    <n v="3"/>
    <n v="0"/>
    <n v="0"/>
    <n v="3"/>
  </r>
  <r>
    <s v="GJU-2"/>
    <x v="16"/>
    <s v="Respuesta indebida o fuera de los términos legales a los  procesos judiciales, para beneficiar los intereses de un tercero"/>
    <s v="El responsable asignado de la Oficina Asesora Jurídica en Sede Central, o el abogado en las Direcciones Territoriales, realiza seguimiento y control judicial presencial o virtual dos veces por semana con la finalidad de vigilar y controlar las actuaciones judiciales, a través del diligenciamiento del formato vigente de control de estado de procesos judiciales._x000a__x000a_Evidencia: Formato diligenciado &quot;Control de estado de procesos judiciales&quot; vigente."/>
    <n v="16"/>
    <n v="16"/>
    <n v="1"/>
    <s v="Concepto Favorable"/>
    <s v="El responsable asignado de la Oficina Asesora Jurídica en Sede Central, realiza semestralmente la verificación en el sistema de información de la Rama Judicial de los antecedentes disciplinarios de la totalidad de los abogados que ejercen representación judicial en la entidad (Sede Central y Direcciones Territoriales)._x000a__x000a_Evidencia: Certificados de antecedentes disciplinarios, correo electrónico remitido a la Jefe de la OAJ con el reporte."/>
    <n v="37"/>
    <n v="37"/>
    <n v="1"/>
    <s v="Concepto Favorable"/>
    <s v="El(la) Jefe de la Oficina Asesora Jurídica o a quien asigne en Sede Central realiza mensualmente reuniones de seguimiento a los abogados de las Direcciones Territoriales, con la finalidad de retroalimentar, apoyar y controlar la gestión judicial. _x000a__x000a_Evidencia: Convocatoria a través de correo electrónico, acta de reunión, agenda y/o pantallazo de los participantes (convocatoria virtual)"/>
    <n v="4"/>
    <n v="4"/>
    <n v="1"/>
    <s v="Concepto Favorable"/>
    <s v="El responsable asignado de la Oficina Asesora Jurídica en Sede central, realiza junto con el reparto del proceso judicial o extrajudicial al abogado la solicitud de manifestación de conflicto de interés, inhabilidad o incompatibilidad para actuar en el proceso judicial, con la finalidad de que la OAJ determine su existencia. _x000a__x000a_Evidencia: Correo electrónico remitido al abogado y recibido con la manifestación. "/>
    <n v="12"/>
    <n v="12"/>
    <n v="1"/>
    <s v="Concepto Favorable"/>
    <n v="4"/>
    <n v="0"/>
    <n v="0"/>
    <n v="4"/>
  </r>
  <r>
    <s v="GJU-3"/>
    <x v="16"/>
    <s v="Pérdida de Confidencialidad, Integridad y Disponibilidad del activo de información "/>
    <s v="Objetivo de Control Orientado a seguridad de la información: A.11.1.3 - Seguridad de oficinas, recintos e instalaciones_x000a__x000a_El Técnico Operativo y la Auxiliar administrativa del proceso de gestión jurídica hacen uso del formato:  Préstamo de documentos archivo de gestión F20900-03/15.V4 cada vez que se realiza un préstamo de un expediente.  En caso de no entregarlos en medio físico, previa aprobación de la Jefe Asesora Jurídica se remiten mediante correo electrónico,  las piezas de documentación de contratos, convenios y procesos judiciales solicitados por los profesionales que requieren dichos documentos. _x000a__x000a_Evidencia: Formatos Préstamo de documentos archivo de gestión diligenciados y correos electrónicos de remisión."/>
    <n v="28"/>
    <n v="28"/>
    <n v="1"/>
    <s v="Concepto Favorable"/>
    <s v="Objetivo de Control Orientado a seguridad de la información: A.9.2.1 - Registro y cancelación del registro de usuarios_x000a__x000a_El administrador de la herramienta EKOGUI a través de un contratista designado por la Jefe de la Oficina Asesora Jurídica realiza el control de la creación, modificación y eliminación de los usuarios y contraseñas de la herramienta, por medio de la recepción de una solicitud mediante correo electrónico incluyendo datos personales como nombre completo, cedula, correo institucional y personal, ciudad, departamento, dependencia y el módulo al cual requiere acceder. La creación de usuarios diferentes al rol abogado litigante debe ser autorizado por la jefe asesora jurídica a través de correo electrónico. En caso de que la administradora del EKOGUI no se encuentre activa, el Asistente secretario de la Oficina General, quien es el propietario de la cuenta de usuario, puede ingresar al sistema y desempeñar este rol._x000a__x000a_Evidencia: Solicitud realizada mediante correo electrónico."/>
    <n v="45"/>
    <n v="45"/>
    <n v="1"/>
    <s v="Concepto Favorable"/>
    <m/>
    <m/>
    <m/>
    <s v=""/>
    <m/>
    <m/>
    <m/>
    <m/>
    <s v=""/>
    <m/>
    <n v="2"/>
    <n v="0"/>
    <n v="0"/>
    <n v="2"/>
  </r>
  <r>
    <s v="REG-1"/>
    <x v="17"/>
    <s v="Inobservancia de las actividades tendientes a expedir regulación normativa por parte de la Entidad"/>
    <s v="El responsable en la Oficina, GIT o Área responsable verifica el contenido del proyecto de Acto administrativo previo a su publicación en la página web para participación ciudadana (en caso de que sea necesario por ley), cada vez que se requiera, con el fin de recibir las observaciones a lugar, previo a la expedición de la regulación. En caso de recibir comentarios u observaciones, se debe responder las observaciones y comentarios y ajustar el contenido si tiene mérito antes de remitirlo a la Oficina Asesora Jurídica para su expedición. _x000a__x000a_Evidencia: Correo de envío del proyecto de Acto Administrativo al proceso de Difusión y Mercadeo para publicación en la página web; y/o link de publicación del Acto Administrativo."/>
    <n v="0"/>
    <n v="0"/>
    <s v=""/>
    <s v="Sin meta asignada en el periodo"/>
    <s v="El responsable en la Oficina Asesora Jurídica realiza un control de legalidad de los proyectos de acto administrativo, cada vez que sea requerido, con el fin de determinar si se deben realizar ajustes previo a la expedición por parte de la Oficina, GIT o Área responsable. En caso de presentar inconsistencias u observaciones se regresa al responsable para aplicar los correctivos necesarios._x000a__x000a_Evidencia: Correo remisorio y/o memorando con las observaciones por parte de la OAJ al proceso que proyectó el acto."/>
    <n v="15"/>
    <n v="15"/>
    <n v="1"/>
    <s v="Sin meta asignada en el periodo"/>
    <m/>
    <m/>
    <m/>
    <s v=""/>
    <m/>
    <m/>
    <m/>
    <m/>
    <s v=""/>
    <m/>
    <n v="0"/>
    <n v="0"/>
    <n v="2"/>
    <n v="2"/>
  </r>
  <r>
    <s v="REG-2"/>
    <x v="17"/>
    <s v="Declaratoria de inaplicación de la regulación expedida por la entidad"/>
    <s v="El responsable en la Oficina Asesora Jurídica realiza un control de legalidad de los proyectos de acto administrativo, cada vez que sea requerido, con el fin de determinar si se deben realizar ajustes previo a la expedición por parte de la Oficina, GIT o Área responsable. En caso de presentar inconsistencias u observaciones se regresa al responsable para aplicar los correctivos necesarios._x000a__x000a_Evidencia: Correo remisorio y/o memorando con las observaciones por parte de la OAJ al proceso que proyectó el acto."/>
    <n v="15"/>
    <n v="15"/>
    <n v="1"/>
    <s v="Concepto Favorable"/>
    <s v="El responsable en la Oficina Asesora Jurídica, en caso de que la regulación se declare inaplicable, recibe el fallo por parte del ente judicial y verifica cuál fue el contenido declarado como inaplicable, para proceder con las acciones pertinentes y corregir la inconformidad legal presentada mediante la expedición de un nuevo acto administrativo. _x000a__x000a_Evidencia: Fallo del ente judicial recibido por la entidad y/o nuevo acto administrativo generado (en caso de presentarse la inaplicabilidad). "/>
    <n v="0"/>
    <n v="0"/>
    <s v=""/>
    <s v="Sin meta asignada en el periodo"/>
    <m/>
    <m/>
    <m/>
    <s v=""/>
    <m/>
    <m/>
    <m/>
    <m/>
    <s v=""/>
    <m/>
    <n v="1"/>
    <n v="0"/>
    <n v="1"/>
    <n v="2"/>
  </r>
  <r>
    <s v="REG-3"/>
    <x v="17"/>
    <s v="Pérdida de Confidencialidad, Integridad y Disponibilidad del activo de información"/>
    <s v="Objetivo de Control Orientado a seguridad de la información: A.9.4.1 - Restricción de acceso a la información_x000a__x000a_El abogado designado para administrar el normograma cuando sea requerido ingresa al portal web del IGAC con el usuario: juridica y realiza la actualización correspondiente y documenta el formato FO-GJU-PC01-01- Solicitud actualización normograma . En caso de que el abogado no se encuentre, la Jefe de la Oficina Jurídica solicitaría a la OIT la actualización de la contraseña para ingresar al portal y realizar la actualización del normograma._x000a__x000a_Evidencia: Formato FO-GJU-PC01-01- Solicitud actualización normograma"/>
    <n v="91"/>
    <n v="91"/>
    <n v="1"/>
    <s v="Concepto Favorable"/>
    <m/>
    <m/>
    <m/>
    <s v=""/>
    <m/>
    <m/>
    <m/>
    <m/>
    <s v=""/>
    <m/>
    <m/>
    <m/>
    <m/>
    <s v=""/>
    <m/>
    <n v="1"/>
    <n v="0"/>
    <n v="0"/>
    <n v="1"/>
  </r>
  <r>
    <s v="SEI-1"/>
    <x v="18"/>
    <s v="Incumplimiento del Programa Anual de Auditorias Internas de Gestión"/>
    <s v="El Jefe de la Oficina de Control Interno realiza mensualmente seguimiento al Programa Anual de Auditorias Internas de Gestión junto con el equipo de la OCI a través del monitoreo del Plan de Acción Anual PAA vigente. En caso de detectar un posible incumplimiento del Programa, se realiza un ajuste al cronograma de las actividades._x000a__x000a_Evidencia: Acta de reunión y/o cronograma de auditoría verificado."/>
    <n v="4"/>
    <n v="3"/>
    <n v="0.75"/>
    <s v="Concepto Favorable"/>
    <s v="El Jefe de la OCI realiza semestralmente evaluaciones a los auditores sobre los elementos requeridos para el ejercicio de auditoría con el fin de detectar el nivel de actualización y la fortaleza de las competencias de los auditores. En caso de presentar resultados deficientes, se procede a realizar planes de mejoramiento individuales para corregir o subsanar los resultados._x000a__x000a_Evidencia: Resultados de la evaluación a los auditores y/o plan de mejoramiento individual (si aplica). "/>
    <n v="1"/>
    <n v="1"/>
    <n v="1"/>
    <s v="Concepto Favorable"/>
    <m/>
    <m/>
    <m/>
    <s v=""/>
    <m/>
    <m/>
    <m/>
    <m/>
    <s v=""/>
    <m/>
    <n v="2"/>
    <n v="0"/>
    <n v="0"/>
    <n v="2"/>
  </r>
  <r>
    <s v="SEI-2"/>
    <x v="18"/>
    <s v="Incumplimiento de alguna de las normas legales, técnicas y de la entidad durante el ejercicio de auditoria"/>
    <s v="El jefe de la OCI realiza la revisión de los informes preliminares y finales presentados por los auditores como resultado de las auditorías internas de gestión, frente a los criterios establecidos durante el proceso de planeación de la auditoría. En caso de detectar un posible incumplimiento de alguno de los criterios, se procede a determinar la causa del no cumplimiento y a subsanar la omisión o el error._x000a__x000a_Evidencia:  Informes preliminares y finales presentados por correo electrónico al Jefe de la OCI y/o verificaciones realizadas al informe por parte del jefe de la OCI."/>
    <n v="11"/>
    <n v="10"/>
    <n v="0.90909090909090906"/>
    <s v="Concepto Favorable"/>
    <s v="El responsable en la Oficina de Control Interno verifica mensualmente que la información como resultado de las auditorías (informes, evidencias de verificación, etc.) se incluya en las carpetas compartidas del correo de la oficina en Drive para su permanente consulta. En caso de detectar novedades en la información que se subió a la carpeta, se establece comunicación con el auditor encargado para que se corrija o cargue la información faltante._x000a__x000a_Evidencia: Correo electrónico de verificación por el responsable de la Oficina de Control Interno a los miembros del equipo. "/>
    <n v="3"/>
    <n v="3"/>
    <n v="1"/>
    <s v="Concepto Favorable"/>
    <s v="El Jefe de la OCI realiza semestralmente evaluaciones a los auditores sobre los elementos requeridos para el ejercicio de auditoría con el fin de detectar el nivel de actualización y la fortaleza de las competencias de los auditores. En caso de presentar resultados deficientes, se procede a realizar planes de mejoramiento individuales para corregir o subsanar los resultados._x000a__x000a_Evidencia: Resultados de la evaluación a los auditores y/o plan de mejoramiento individual (si aplica). "/>
    <n v="1"/>
    <n v="1"/>
    <n v="1"/>
    <s v="Concepto Favorable"/>
    <m/>
    <m/>
    <m/>
    <s v=""/>
    <m/>
    <n v="3"/>
    <n v="0"/>
    <n v="0"/>
    <n v="3"/>
  </r>
  <r>
    <s v="SEI-3"/>
    <x v="18"/>
    <s v="Desarrollo de ejercicios auditores con resultados subjetivos y/o parciales"/>
    <s v="El Jefe de la OCI realiza semestralmente evaluaciones a los auditores sobre los elementos requeridos para el ejercicio de auditoría con el fin de detectar el nivel de actualización y la fortaleza de las competencias de los auditores. En caso de presentar resultados deficientes, se procede a realizar planes de mejoramiento individuales para corregir o subsanar los resultados._x000a__x000a_Evidencia: Resultados de la evaluación a los auditores y/o plan de mejoramiento individual (si aplica). "/>
    <n v="1"/>
    <n v="1"/>
    <n v="1"/>
    <s v="Concepto Favorable"/>
    <m/>
    <m/>
    <m/>
    <s v=""/>
    <m/>
    <m/>
    <m/>
    <m/>
    <s v=""/>
    <m/>
    <m/>
    <m/>
    <m/>
    <s v=""/>
    <m/>
    <n v="1"/>
    <n v="0"/>
    <n v="0"/>
    <n v="1"/>
  </r>
  <r>
    <s v="SEI-4"/>
    <x v="18"/>
    <s v="Omisión y/o encubrimiento deliberado durante la revisión y verificación _x000a_de situaciones irregulares conocidas y/o encontradas en el proceso auditor, para favorecimiento propio o de terceros"/>
    <s v="El Jefe de la OCI realiza la verificación de los hallazgos contenidos en el informe preliminar e informe final, con el fin de detectar situaciones de omisiones deliberadas por parte de los auditores. En caso de detectar una posible omisión deliberada se procede a confirmar su existencia y solicitar la investigación disciplinaria correspondiente para el auditor. _x000a_ _x000a_Evidencia: Informes de auditoria revisados y objetados."/>
    <n v="11"/>
    <n v="10"/>
    <n v="0.90909090909090906"/>
    <s v="Concepto Favorable"/>
    <m/>
    <m/>
    <m/>
    <s v=""/>
    <m/>
    <m/>
    <m/>
    <m/>
    <s v=""/>
    <m/>
    <m/>
    <m/>
    <m/>
    <s v=""/>
    <m/>
    <n v="1"/>
    <n v="0"/>
    <n v="0"/>
    <n v="1"/>
  </r>
  <r>
    <s v="SCP-1"/>
    <x v="19"/>
    <s v="Inoportuna atención a las peticiones, quejas, reclamos, denuncias, y sugerencias solicitados por los ciudadanos y grupos de interés en los diferentes canales de atención."/>
    <s v="Trimestralmente el servidor público designado del GIT Servicio al ciudadano realiza seguimiento a las directrices impartidas por la coordinación con el objetivo de verificar que en la Sede central y Direcciones Territoriales den cumplimiento a los lineamientos impartidos. En caso de encontrar que no haya cumplimiento se requiere al funcionario solicitando una justificación de sus actuaciones._x000a__x000a_Evidencia: Registro escrito del seguimiento yo correo electrónico yo memorando interno con observaciones en caso que aplique "/>
    <n v="2"/>
    <n v="2"/>
    <n v="1"/>
    <s v="Concepto Favorable"/>
    <s v="El servidor público designado por el GIT Servicio al ciudadano identifica cada 6 (seis) meses los requerimientos yo necesidades en el aplicativo de Gestión Documental para el desarrollo de funcionalidades que permitan verificar la información a reportar a las diferentes áreas. En caso de que no se pueda realizar el desarrollo en el aplicativo se solicita a la dependencia correspondiente la justificación del incumplimiento de la solicitud._x000a__x000a_Evidencia: correos electrónicos yo memorando interno con los requerimientos yo registros de asistencia yo memorando interno con la justificación del incumplimiento  "/>
    <n v="1"/>
    <n v="1"/>
    <n v="1"/>
    <s v="Concepto Favorable"/>
    <m/>
    <m/>
    <m/>
    <s v=""/>
    <m/>
    <m/>
    <m/>
    <m/>
    <s v=""/>
    <m/>
    <n v="2"/>
    <n v="0"/>
    <n v="0"/>
    <n v="2"/>
  </r>
  <r>
    <s v="SCP-2"/>
    <x v="19"/>
    <s v="Recibir dádivas para manipular el derecho de turno de las peticiones realizadas por los ciudadanos y/o grupos de interés para beneficio propio o de terceros"/>
    <s v="Trimestralmente el servidor público designado del GIT Servicio al ciudadano realiza seguimiento al cumplimiento del procedimiento y a los protocolos de atención para verificar que estén cumpliendo con lo establecido y no se de prelación a ningún turno. En caso de encontrar que no haya cumplimiento o identificar un incumplimiento al derecho de turno presencial se requiere al funcionario solicitando una justificación de sus actuaciones. _x000a__x000a_Evidencia: Registros de asistencia yo correo electrónico y/o memorando interno con observaciones en caso que aplique"/>
    <n v="1"/>
    <n v="1"/>
    <n v="1"/>
    <s v="Concepto Favorable"/>
    <m/>
    <m/>
    <m/>
    <s v=""/>
    <m/>
    <m/>
    <m/>
    <m/>
    <s v=""/>
    <m/>
    <m/>
    <m/>
    <m/>
    <s v=""/>
    <m/>
    <n v="1"/>
    <n v="0"/>
    <n v="0"/>
    <n v="1"/>
  </r>
  <r>
    <s v="SCP-2"/>
    <x v="19"/>
    <s v="Recibir dádivas para manipular el derecho de turno de las peticiones realizadas por los ciudadanos y/o grupos de interés para beneficio propio o de terceros"/>
    <s v="Trimestralmente el servidor público designado del GIT Servicio al ciudadano realiza seguimiento al cumplimiento del procedimiento y a los protocolos de atención para verificar que estén cumpliendo con lo establecido y no se de prelación a ningún turno. En caso de encontrar que no haya cumplimiento o identificar un incumplimiento al derecho de turno presencial se requiere al funcionario solicitando una justificación de sus actuaciones. _x000a__x000a_Evidencia: Registros de asistencia yo correo electrónico y/o memorando interno con observaciones en caso que aplique"/>
    <n v="1"/>
    <n v="1"/>
    <n v="1"/>
    <s v="Concepto Favorable"/>
    <m/>
    <m/>
    <m/>
    <m/>
    <m/>
    <m/>
    <m/>
    <m/>
    <s v=""/>
    <m/>
    <m/>
    <m/>
    <m/>
    <s v=""/>
    <m/>
    <n v="1"/>
    <n v="0"/>
    <n v="0"/>
    <n v="1"/>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74">
  <r>
    <s v="GCO-1"/>
    <s v="Gestión Contractual"/>
    <x v="0"/>
    <s v="Inadecuada supervisión de contratos de adquisición de bienes, obras y servicios "/>
    <s v="El supervisor del contrato revisa el informe de actividades presentado por el contratista y aprueba mediante acta de supervisión, de acuerdo con la periodicidad establecida en el contrato, con el fin de dar trámite al pago correspondiente. En caso de que se presenten inconsistencias o inconformidades en el informe presentado, el supervisor lo rechaza a través del SECOP y retorna al contratista para su ajuste respectivo. _x000a__x000a_Evidencias: Acta de supervisión aprobada, consolidado de contratos a cargo con la supervisión realizada, pantallazos en SECOP del total de contratos a cargo supervisados y/o cualquier otro mecanismo que permita validar la supervisión del total de contratos a cargo. "/>
    <n v="4"/>
    <n v="4"/>
    <n v="1"/>
    <s v="Concepto Favorable"/>
    <m/>
    <m/>
    <m/>
    <s v=""/>
    <m/>
    <m/>
    <m/>
    <m/>
    <s v=""/>
    <m/>
    <n v="1"/>
    <n v="0"/>
    <n v="0"/>
    <n v="1"/>
  </r>
  <r>
    <s v="GCO-2"/>
    <s v="Gestión Contractual"/>
    <x v="0"/>
    <s v="Manipulación del proceso contractual  para beneficio particular o de terceros en la adjudicación de un contrato"/>
    <s v="El responsable en el GIT de Gestión Contractual revisa las condiciones del proceso a adelantar y publica en el SECOP II los documentos que soportan el proceso para conocimiento de los interesados, si se presentan inquietudes u observaciones. En caso de que los interesados presenten requerimientos sobre el proceso, se remitirá al Área u Oficina responsable para contestar y posteriormente se da respuesta a través del SECOP II al solicitante.  _x000a__x000a_Evidencia: Consolidado de observaciones del proceso en la plataforma SECOP II (si aplica)."/>
    <n v="0"/>
    <n v="0"/>
    <s v=""/>
    <s v="Sin meta asignada en el periodo"/>
    <m/>
    <m/>
    <m/>
    <s v=""/>
    <m/>
    <m/>
    <m/>
    <m/>
    <s v=""/>
    <m/>
    <n v="0"/>
    <n v="0"/>
    <n v="1"/>
    <n v="1"/>
  </r>
  <r>
    <s v="GCO-3"/>
    <s v="Gestión Contractual"/>
    <x v="0"/>
    <s v="Pérdida de bienes de las instalaciones del Almacén del IGAC"/>
    <m/>
    <m/>
    <m/>
    <s v=""/>
    <m/>
    <s v="Los responsables del Almacén, o responsable en Direcciones Territoriales, realizan inventario anualmente de los elementos y bienes almacenados en la bodega, generando un informe de la conciliación de los registros en el sistema frente a los físicos, en caso de presentar diferencias se llevan a cabo las acciones correctivas y ajustes necesarios para subsanar las diferencias presentadas._x000a__x000a_Evidencia: Informes de inventario, actas, comprobantes de ajustes y/o notificaciones por correo electrónico."/>
    <n v="1"/>
    <n v="1"/>
    <n v="1"/>
    <s v="Concepto Favorable"/>
    <m/>
    <m/>
    <m/>
    <s v=""/>
    <m/>
    <n v="1"/>
    <n v="0"/>
    <n v="0"/>
    <n v="1"/>
  </r>
  <r>
    <s v="GCT-1"/>
    <s v="Gestión Catastral"/>
    <x v="0"/>
    <s v="Incumplimiento de los estándares de producción (calidad) en la prestación del servicio público Catastral por excepción"/>
    <s v="Mensualmente en las Direcciones Territoriales se revisa el cumplimiento del cronograma  propuesto para la realización de los trámites  catastrales pendientes de evacuar, con el propósito de minimizar el riesgo de vencimiento. En caso de no cumplir con el cronograma propuesto, el responsable del proceso de conservación dará una  primera alerta a través de correo al coordinador de su área para que permita tomar acciones oportunas reprogramando nuevamente las actividades pendientes y si se continua se deberá realizar una acción correctiva._x000a__x000a_Evidencia: Cronograma de trabajo, reporte del seguimiento mensual, acción correctiva realizada (si aplica) y/o correo con las alertas."/>
    <n v="4"/>
    <n v="4"/>
    <n v="1"/>
    <s v="Concepto Favorable"/>
    <m/>
    <m/>
    <m/>
    <s v=""/>
    <m/>
    <m/>
    <m/>
    <m/>
    <s v=""/>
    <m/>
    <n v="1"/>
    <n v="0"/>
    <n v="0"/>
    <n v="1"/>
  </r>
  <r>
    <s v="GCT-2"/>
    <s v="Gestión Catastral"/>
    <x v="0"/>
    <s v="Inoportunidad en los tiempos establecidos para la entrega de los productos resultados del  proceso de formación y actualización catastral con los municipios en jurisdicción del IGAC"/>
    <s v="Cada vez que se inicia un proceso de formación y actualización catastral con un municipio perteneciente a la jurisdicción del IGAC,  la Dirección Territorial realiza seguimiento mensual al plan de trabajo, de tal manera que se cumplan con los tiempos establecidos para la entrega de los productos resultados del proceso. En caso de encontrar retraso en las fechas programadas con la realización de las actividades, el responsable del proceso de Formación y Actualización Catastral,  enviará un correo al Coordinador General del proceso, para que evalúe el porcentaje de cumplimiento de la programación establecida y si se continúa, el Director Territorial informará a través de memorando a la Subdirección de Catastro para que se tomen las medidas necesarias oportunamente y se logre cumplir con los compromisos adquiridos con el municipio._x000a__x000a_Evidencia: Plan de trabajo, Actas de Interventoría, Informes mensuales de los avance de las etapas de actualización, Correos electrónicos y/o memorandos."/>
    <n v="0"/>
    <n v="0"/>
    <s v=""/>
    <s v="Sin meta asignada en el periodo"/>
    <m/>
    <m/>
    <m/>
    <s v=""/>
    <m/>
    <m/>
    <m/>
    <m/>
    <s v=""/>
    <m/>
    <n v="0"/>
    <n v="0"/>
    <n v="1"/>
    <n v="1"/>
  </r>
  <r>
    <s v="GCT-3"/>
    <s v="Gestión Catastral"/>
    <x v="0"/>
    <s v="Inoportunidad en los tiempos establecidos para la entrega de los avalúos comerciales"/>
    <s v="Mensualmente se consolida en la Subdirección de Catastro o Dirección Territorial los contratos que han sido  debidamente perfeccionado junto con la copia de consignación del anticipo (cuando aplica) y radicado, se inicia el trámite del avalúo y se controla el tiempo empleado para la entrega. En caso de estar retrasado con la entrega del avalúo, la Subdirección de Catastro (GIT de Avalúos)  o la Dirección Territorial, deben solicitar la ampliación del plazo mediante oficio, sustentando los motivos y quien haya asignado esta labor deberá dar respuesta por escrito otorgando el tiempo de prórroga para la entrega del avalúo._x000a__x000a_Evidencia: Reporte mensual de los contratos de avalúos comerciales vigentes, Informe mensual de los avances de los avalúos realizados, Oficios de ampliación del tiempo de entrega si aplica."/>
    <n v="0"/>
    <n v="0"/>
    <s v=""/>
    <s v="Sin meta asignada en el periodo"/>
    <m/>
    <m/>
    <m/>
    <s v=""/>
    <m/>
    <m/>
    <m/>
    <m/>
    <s v=""/>
    <m/>
    <n v="0"/>
    <n v="0"/>
    <n v="1"/>
    <n v="1"/>
  </r>
  <r>
    <s v="GDO-3"/>
    <s v="Gestión Documental"/>
    <x v="0"/>
    <s v="Sustracción, eliminación o manipulación indebida de la documentación en el Archivo Central para beneficio particular o de terceros"/>
    <m/>
    <m/>
    <m/>
    <s v=""/>
    <m/>
    <s v="El responsable dentro del GIT de Gestión Documental, o responsable en la Dirección Territorial, realiza seguimiento a la actualización del Inventario documental teniendo en cuenta las transferencias documentales realizadas desde los Archivos de gestión durante el periodo, con el fin de controlar la documentación que reposa en el Archivo Central. En caso de evidenciar que no se ha llevado a cabo la actualización del inventario documental, el Coordinador del GIT de Gestión Documental tomará las acciones pertinentes para efectuar dicha actualización._x000a__x000a_Archivo: Inventario documental actualizado, Inventario de las transferencias documentales y/o evidencia del seguimiento de la actualización del inventario documental o el cronograma de transferencias documentales"/>
    <n v="2"/>
    <n v="2"/>
    <n v="1"/>
    <s v="Concepto Favorable"/>
    <m/>
    <m/>
    <m/>
    <s v=""/>
    <m/>
    <n v="1"/>
    <n v="0"/>
    <n v="0"/>
    <n v="1"/>
  </r>
  <r>
    <s v="GFI-1"/>
    <s v="Gestión Financiera"/>
    <x v="0"/>
    <s v="Registros presupuestales, contables y de tesorería generados inoportunamente"/>
    <m/>
    <m/>
    <m/>
    <s v=""/>
    <m/>
    <s v="Permanentemente, el coordinador del GIT en la Sede Central y los pagadores en las Direcciones territoriales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_x000a__x000a_Evidencia: Documentos soporte de los registros presupuestales"/>
    <n v="3"/>
    <n v="3"/>
    <n v="1"/>
    <s v="Concepto Favorable"/>
    <s v="Permanentemente, el coordinador del GIT en la Sede Central y los pagadores en las Direcciones territoriales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_x000a__x000a_Evidencia: Soportes de los registros presupuestales"/>
    <n v="3"/>
    <n v="3"/>
    <n v="1"/>
    <s v="Concepto Favorable"/>
    <n v="2"/>
    <n v="0"/>
    <n v="0"/>
    <n v="2"/>
  </r>
  <r>
    <s v="GIS-1"/>
    <s v="Gestión Informática de Soporte"/>
    <x v="0"/>
    <s v="Incumplimiento en los acuerdos de niveles de servicio establecidos en el catálogo de servicios de TI"/>
    <s v="Mensualmente el líder de mesa de servicios y los ingenieros de sistemas de las DT, verifican el estado de las solicitudes de atención, así como los seguimientos asociados a aquellas en estado no resuelto, con el objetivo de identificar los motivos por los cuales no se ha dado solución. En caso de encontrar solicitudes no resueltas en los plazos de los acuerdos de nivel de servicio, se realiza un informe para la jefatura de la OIT, para la generación un plan de atención de solicitudes._x000a__x000a_Evidencia: Reporte de la herramienta de gestión de soporte técnico"/>
    <n v="4"/>
    <n v="4"/>
    <n v="1"/>
    <s v="Concepto Favorable"/>
    <m/>
    <m/>
    <m/>
    <s v=""/>
    <m/>
    <m/>
    <m/>
    <m/>
    <s v=""/>
    <m/>
    <n v="1"/>
    <n v="0"/>
    <n v="0"/>
    <n v="1"/>
  </r>
  <r>
    <s v="GIS-3"/>
    <s v="Gestión Informática de Soporte"/>
    <x v="0"/>
    <s v="Posibilidad de otorgar accesos a la infraestructura tecnológica sin seguir procedimientos  formales para favorecer a un tercero "/>
    <m/>
    <m/>
    <m/>
    <s v=""/>
    <m/>
    <m/>
    <m/>
    <m/>
    <s v=""/>
    <m/>
    <s v="Los ingenieros de sistemas de las DT atienden las solicitudes de permisos de acceso a las bases de datos de Cobol las cuales se gestionan a través de requerimientos de la herramienta tecnológica de la mesa de servicios, a solicitud de los usuarios. El requerimiento debe estar soportado con el correo electrónico de autorización por parte del Director Territorial. En caso de que la solicitud no llegue autorizada por el Director Territorial, el ingeniero no asigna ningún permiso en la herramienta._x000a__x000a_Evidencia: Reportes de solicitudes de permisos de acceso a la base de datos Cobol debidamente autorizada por los Directores Territoriales."/>
    <n v="0"/>
    <n v="0"/>
    <s v=""/>
    <s v="Sin meta asignada en el periodo"/>
    <n v="0"/>
    <n v="0"/>
    <n v="1"/>
    <n v="1"/>
  </r>
  <r>
    <s v="GJU-1"/>
    <s v="Gestión Jurídica"/>
    <x v="0"/>
    <s v="Inoportunidad  en la respuesta a los requerimientos en procesos judiciales"/>
    <s v="El responsable asignado de la Oficina Asesora Jurídica en Sede Central, o el abogado en las Direcciones Territoriales, realiza seguimiento y control judicial presencial o virtual dos veces por semana con la finalidad de vigilar y controlar las actuaciones judiciales, a través del diligenciamiento del formato vigente de control de estado de procesos judiciales. (A, B) _x000a__x000a_Evidencia: Formato diligenciado &quot;Control de estado de procesos judiciales&quot; vigente."/>
    <n v="24"/>
    <n v="24"/>
    <n v="1"/>
    <s v="Concepto Favorable"/>
    <s v="El responsable asignado de la Oficina Asesora Jurídica en Sede Central, o el abogado en las Direcciones Territoriales, solicitarán a través de memorando o correo electrónico los conceptos técnicos a los distintos procesos de la entidad, teniendo en cuenta los términos establecidos por el ente judicial en el requerimiento. _x000a__x000a_Evidencia: Memorando y/o correo electrónico de solicitud de conceptos técnicos."/>
    <n v="1"/>
    <n v="1"/>
    <n v="1"/>
    <s v="Concepto Favorable"/>
    <s v="El(la) Jefe de la Oficina Asesora Jurídica o a quien asigne en Sede Central realiza mensualmente reuniones de seguimiento a los abogados de las Direcciones Territoriales, con la finalidad de retroalimentar, apoyar y controlar la gestión judicial. _x000a__x000a_Evidencia: Convocatoria a través de correo electrónico, acta de reunión, agenda y/o pantallazo de los participantes (convocatoria virtual)"/>
    <n v="0"/>
    <n v="0"/>
    <s v=""/>
    <s v="Concepto Favorable"/>
    <n v="3"/>
    <n v="0"/>
    <n v="0"/>
    <n v="3"/>
  </r>
  <r>
    <s v="GJU-2"/>
    <s v="Gestión Jurídica"/>
    <x v="0"/>
    <s v="Respuesta indebida o fuera de los términos legales a los  procesos judiciales, para beneficiar los intereses de un tercero"/>
    <s v="El responsable asignado de la Oficina Asesora Jurídica en Sede Central, o el abogado en las Direcciones Territoriales, realiza seguimiento y control judicial presencial o virtual dos veces por semana con la finalidad de vigilar y controlar las actuaciones judiciales, a través del diligenciamiento del formato vigente de control de estado de procesos judiciales._x000a__x000a_Evidencia: Formato diligenciado &quot;Control de estado de procesos judiciales&quot; vigente."/>
    <n v="24"/>
    <n v="24"/>
    <n v="1"/>
    <s v="Concepto Favorable"/>
    <m/>
    <m/>
    <m/>
    <s v=""/>
    <m/>
    <s v="El(la) Jefe de la Oficina Asesora Jurídica o a quien asigne en Sede Central realiza mensualmente reuniones de seguimiento a los abogados de las Direcciones Territoriales, con la finalidad de retroalimentar, apoyar y controlar la gestión judicial. _x000a__x000a_Evidencia: Convocatoria a través de correo electrónico, acta de reunión, agenda y/o pantallazo de los participantes (convocatoria virtual)"/>
    <n v="0"/>
    <n v="0"/>
    <s v=""/>
    <s v="Sin meta asignada en el periodo"/>
    <n v="1"/>
    <n v="0"/>
    <n v="1"/>
    <n v="2"/>
  </r>
  <r>
    <s v="GSA-1"/>
    <s v="Gestión de Servicios Administrativos"/>
    <x v="0"/>
    <s v=" Gestión inadecuada de los impactos ambientales generados por la entidad"/>
    <m/>
    <m/>
    <m/>
    <s v=""/>
    <m/>
    <s v="El responsable del Sistema de Gestión Ambiental (SGA) realiza seguimiento trimestral al cumplimiento del Plan de Trabajo Ambiental en la Sede Central y en las Direcciones Territoriales, con el fin de asegurar la implementación de las actividades contempladas en el plan, verificando que la información incluida y reportada corresponda al avance conforme a las evidencias suministradas. En caso de encontrar novedades, el profesional se comunicará con la persona que realizó el reporte para que se hagan los ajustes pertinentes._x000a__x000a_Evidencia: Correo electrónico de seguimiento al Plan de Trabajo Ambiental"/>
    <n v="2"/>
    <n v="2"/>
    <n v="1"/>
    <s v="Concepto Favorable"/>
    <s v="El responsable asignado en la Dirección Territorial verifica el cumplimiento de las actividades contempladas en la Matriz de identificación y cumplimiento legal Ambiental y la Matriz de Identificación de aspectos y valoración de impactos ambientales, realizando el reporte respectivo de acuerdo con los controles operacionales de las matrices y la periodicidad definida en cada uno. En caso de encontrar novedades, el profesional en Sede Central se comunicará con la persona que realizó el reporte para que se hagan los ajustes pertinentes._x000a__x000a_Evidencia: Correos de reporte de cumplimiento de los controles operaciones definidos en las matrices  "/>
    <n v="1"/>
    <n v="1"/>
    <n v="1"/>
    <s v="Concepto Favorable"/>
    <n v="2"/>
    <n v="0"/>
    <n v="0"/>
    <n v="2"/>
  </r>
  <r>
    <s v="GSA-2"/>
    <s v="Gestión de Servicios Administrativos"/>
    <x v="0"/>
    <s v="Inoportunidad en la prestación de servicios administrativos y/o infraestructura física para el funcionamiento de la entidad"/>
    <m/>
    <m/>
    <m/>
    <s v=""/>
    <m/>
    <s v="El responsable en las Direcciones Territoriales identifica las necesidades de infraestructura física que requiere y se remite para el estudio, consolidación, priorización y aprobación (según aplique) de la Sede Central de los requerimientos solicitados. En caso de presentar observaciones, se solicita realizar los ajustes al responsable encargado. _x000a__x000a_Evidencia: Correo electrónico con la aprobación de la solicitud y/o Plan de mantenimiento aprobado."/>
    <n v="0"/>
    <n v="0"/>
    <s v=""/>
    <s v="Sin meta asignada en el periodo"/>
    <m/>
    <m/>
    <m/>
    <s v=""/>
    <m/>
    <n v="0"/>
    <n v="0"/>
    <n v="1"/>
    <n v="1"/>
  </r>
  <r>
    <s v="GTH-1"/>
    <s v="Gestión del Talento Humano"/>
    <x v="0"/>
    <s v="Incumplimiento del plan de trabajo del Sistema de Gestión de Seguridad y Salud en el Trabajo vigente"/>
    <s v="El responsable en el GIT de Gestión de Talento Humano y el líder del SGSST realiza seguimiento mensual al Plan de Seguridad y Salud en el Trabajo a través de la verificación y validación de las actividades programadas y cumplimiento, contrastando el informe mensual con el soporte de las evidencias subidas en el Drive y  en caso de no realizar la actividad  se hará la  reprogramación correspondiente.                                                                                                                                                       _x000a__x000a_Evidencias:  Informe mensual soportado con las evidencias en DRIVE y/o reporte del indicador de cumplimiento y/o actas de comité en Direcciones territoriales validando el seguimiento"/>
    <n v="1"/>
    <n v="1"/>
    <n v="1"/>
    <s v="Concepto Favorable"/>
    <m/>
    <m/>
    <m/>
    <s v=""/>
    <m/>
    <m/>
    <m/>
    <m/>
    <s v=""/>
    <m/>
    <n v="1"/>
    <n v="0"/>
    <n v="0"/>
    <n v="1"/>
  </r>
  <r>
    <s v="GTH-3"/>
    <s v="Gestión del Talento Humano"/>
    <x v="0"/>
    <s v="Incumplimiento del Plan Institucional de Capacitación para la vigencia"/>
    <s v="El responsable en el GIT de Gestión de Talento Humano realiza seguimiento mensual al Plan Institucional de Capacitación a través de la verificación y validación de las actividades programada y su cumplimiento, contrastando el informe mensual con el soporte de las evidencias subidas en el Drive y  en caso de no realizar la actividad  se hará la  reprogramación correspondiente._x000a__x000a_Evidencias:  Informe mensual soportado con las evidencias en DRIVE y/o reporte del indicador de cumplimiento y/o reportes de seguimiento de capacitación desde las Direcciones Territoriales"/>
    <n v="1"/>
    <n v="1"/>
    <n v="1"/>
    <s v="Concepto Favorable"/>
    <m/>
    <m/>
    <m/>
    <s v=""/>
    <m/>
    <m/>
    <m/>
    <m/>
    <s v=""/>
    <m/>
    <n v="1"/>
    <n v="0"/>
    <n v="0"/>
    <n v="1"/>
  </r>
  <r>
    <s v="SCP-2"/>
    <s v="Servicio al Ciudadano y Participación"/>
    <x v="0"/>
    <s v="Recibir dádivas para manipular el derecho de turno de las peticiones realizadas por los ciudadanos y/o grupos de interés para beneficio propio o de terceros"/>
    <s v="Trimestralmente el servidor público designado del GIT Servicio al ciudadano realiza seguimiento al cumplimiento del procedimiento y a los protocolos de atención para verificar que estén cumpliendo con lo establecido y no se de prelación a ningún turno. En caso de encontrar que no haya cumplimiento o identificar un incumplimiento al derecho de turno presencial se requiere al funcionario solicitando una justificación de sus actuaciones. _x000a__x000a_Evidencia: Registros de asistencia yo correo electrónico y/o memorando interno con observaciones en caso que aplique"/>
    <n v="0"/>
    <n v="0"/>
    <s v=""/>
    <s v="Sin meta asignada en el periodo"/>
    <m/>
    <m/>
    <m/>
    <s v=""/>
    <m/>
    <m/>
    <m/>
    <m/>
    <s v=""/>
    <m/>
    <n v="0"/>
    <n v="0"/>
    <n v="1"/>
    <n v="1"/>
  </r>
  <r>
    <s v="GCO-1"/>
    <s v="Gestión Contractual"/>
    <x v="1"/>
    <s v="Inadecuada supervisión de contratos de adquisición de bienes, obras y servicios "/>
    <s v="El supervisor del contrato revisa el informe de actividades presentado por el contratista y aprueba mediante acta de supervisión, de acuerdo con la periodicidad establecida en el contrato, con el fin de dar trámite al pago correspondiente. En caso de que se presenten inconsistencias o inconformidades en el informe presentado, el supervisor lo rechaza a través del SECOP y retorna al contratista para su ajuste respectivo. _x000a__x000a_Evidencias: Acta de supervisión aprobada, consolidado de contratos a cargo con la supervisión realizada, pantallazos en SECOP del total de contratos a cargo supervisados y/o cualquier otro mecanismo que permita validar la supervisión del total de contratos a cargo. "/>
    <n v="8"/>
    <n v="8"/>
    <n v="1"/>
    <s v="Concepto Favorable"/>
    <m/>
    <m/>
    <m/>
    <s v=""/>
    <m/>
    <m/>
    <m/>
    <m/>
    <s v=""/>
    <m/>
    <n v="1"/>
    <n v="0"/>
    <n v="0"/>
    <n v="1"/>
  </r>
  <r>
    <s v="GCO-2"/>
    <s v="Gestión Contractual"/>
    <x v="1"/>
    <s v="Manipulación del proceso contractual  para beneficio particular o de terceros en la adjudicación de un contrato"/>
    <s v="El responsable en el GIT de Gestión Contractual revisa las condiciones del proceso a adelantar y publica en el SECOP II los documentos que soportan el proceso para conocimiento de los interesados, si se presentan inquietudes u observaciones. En caso de que los interesados presenten requerimientos sobre el proceso, se remitirá al Área u Oficina responsable para contestar y posteriormente se da respuesta a través del SECOP II al solicitante.  _x000a__x000a_Evidencia: Consolidado de observaciones del proceso en la plataforma SECOP II (si aplica)."/>
    <n v="3"/>
    <n v="3"/>
    <n v="1"/>
    <s v="Concepto Favorable"/>
    <m/>
    <m/>
    <m/>
    <s v=""/>
    <m/>
    <m/>
    <m/>
    <m/>
    <s v=""/>
    <m/>
    <n v="1"/>
    <n v="0"/>
    <n v="0"/>
    <n v="1"/>
  </r>
  <r>
    <s v="GCO-3"/>
    <s v="Gestión Contractual"/>
    <x v="1"/>
    <s v="Pérdida de bienes de las instalaciones del Almacén del IGAC"/>
    <m/>
    <m/>
    <m/>
    <s v=""/>
    <m/>
    <s v="Los responsables del Almacén, o responsable en Direcciones Territoriales, realizan inventario anualmente de los elementos y bienes almacenados en la bodega, generando un informe de la conciliación de los registros en el sistema frente a los físicos, en caso de presentar diferencias se llevan a cabo las acciones correctivas y ajustes necesarios para subsanar las diferencias presentadas._x000a__x000a_Evidencia: Informes de inventario, actas, comprobantes de ajustes y/o notificaciones por correo electrónico."/>
    <n v="4"/>
    <n v="4"/>
    <n v="1"/>
    <s v="Concepto Favorable"/>
    <m/>
    <m/>
    <m/>
    <s v=""/>
    <m/>
    <n v="1"/>
    <n v="0"/>
    <n v="0"/>
    <n v="1"/>
  </r>
  <r>
    <s v="GCT-1"/>
    <s v="Gestión Catastral"/>
    <x v="1"/>
    <s v="Incumplimiento de los estándares de producción (calidad) en la prestación del servicio público Catastral por excepción"/>
    <s v="Mensualmente en las Direcciones Territoriales se revisa el cumplimiento del cronograma  propuesto para la realización de los trámites  catastrales pendientes de evacuar, con el propósito de minimizar el riesgo de vencimiento. En caso de no cumplir con el cronograma propuesto, el responsable del proceso de conservación dará una  primera alerta a través de correo al coordinador de su área para que permita tomar acciones oportunas reprogramando nuevamente las actividades pendientes y si se continua se deberá realizar una acción correctiva._x000a__x000a_Evidencia: Cronograma de trabajo, reporte del seguimiento mensual, acción correctiva realizada (si aplica) y/o correo con las alertas."/>
    <n v="4"/>
    <n v="4"/>
    <n v="1"/>
    <s v="Concepto Favorable"/>
    <m/>
    <m/>
    <m/>
    <s v=""/>
    <m/>
    <m/>
    <m/>
    <m/>
    <s v=""/>
    <m/>
    <n v="1"/>
    <n v="0"/>
    <n v="0"/>
    <n v="1"/>
  </r>
  <r>
    <s v="GCT-2"/>
    <s v="Gestión Catastral"/>
    <x v="1"/>
    <s v="Inoportunidad en los tiempos establecidos para la entrega de los productos resultados del  proceso de formación y actualización catastral con los municipios en jurisdicción del IGAC"/>
    <s v="Cada vez que se inicia un proceso de formación y actualización catastral con un municipio perteneciente a la jurisdicción del IGAC,  la Dirección Territorial realiza seguimiento mensual al plan de trabajo, de tal manera que se cumplan con los tiempos establecidos para la entrega de los productos resultados del proceso. En caso de encontrar retraso en las fechas programadas con la realización de las actividades, el responsable del proceso de Formación y Actualización Catastral,  enviará un correo al Coordinador General del proceso, para que evalúe el porcentaje de cumplimiento de la programación establecida y si se continúa, el Director Territorial informará a través de memorando a la Subdirección de Catastro para que se tomen las medidas necesarias oportunamente y se logre cumplir con los compromisos adquiridos con el municipio._x000a__x000a_Evidencia: Plan de trabajo, Actas de Interventoría, Informes mensuales de los avance de las etapas de actualización, Correos electrónicos y/o memorandos."/>
    <n v="0"/>
    <n v="0"/>
    <s v=""/>
    <s v="Sin meta asignada en el periodo"/>
    <m/>
    <m/>
    <m/>
    <s v=""/>
    <m/>
    <m/>
    <m/>
    <m/>
    <s v=""/>
    <m/>
    <n v="0"/>
    <n v="0"/>
    <n v="1"/>
    <n v="1"/>
  </r>
  <r>
    <s v="GCT-3"/>
    <s v="Gestión Catastral"/>
    <x v="1"/>
    <s v="Inoportunidad en los tiempos establecidos para la entrega de los avalúos comerciales"/>
    <s v="Mensualmente se consolida en la Subdirección de Catastro o Dirección Territorial los contratos que han sido  debidamente perfeccionado junto con la copia de consignación del anticipo (cuando aplica) y radicado, se inicia el trámite del avalúo y se controla el tiempo empleado para la entrega. En caso de estar retrasado con la entrega del avalúo, la Subdirección de Catastro (GIT de Avalúos)  o la Dirección Territorial, deben solicitar la ampliación del plazo mediante oficio, sustentando los motivos y quien haya asignado esta labor deberá dar respuesta por escrito otorgando el tiempo de prórroga para la entrega del avalúo._x000a__x000a_Evidencia: Reporte mensual de los contratos de avalúos comerciales vigentes, Informe mensual de los avances de los avalúos realizados, Oficios de ampliación del tiempo de entrega si aplica."/>
    <n v="0"/>
    <n v="0"/>
    <s v=""/>
    <s v="Sin meta asignada en el periodo"/>
    <m/>
    <m/>
    <m/>
    <s v=""/>
    <m/>
    <m/>
    <m/>
    <m/>
    <s v=""/>
    <m/>
    <n v="0"/>
    <n v="0"/>
    <n v="1"/>
    <n v="1"/>
  </r>
  <r>
    <s v="GDO-3"/>
    <s v="Gestión Documental"/>
    <x v="1"/>
    <s v="Sustracción, eliminación o manipulación indebida de la documentación en el Archivo Central para beneficio particular o de terceros"/>
    <m/>
    <m/>
    <m/>
    <s v=""/>
    <m/>
    <s v="El responsable dentro del GIT de Gestión Documental, o responsable en la Dirección Territorial, realiza seguimiento a la actualización del Inventario documental teniendo en cuenta las transferencias documentales realizadas desde los Archivos de gestión durante el periodo, con el fin de controlar la documentación que reposa en el Archivo Central. En caso de evidenciar que no se ha llevado a cabo la actualización del inventario documental, el Coordinador del GIT de Gestión Documental tomará las acciones pertinentes para efectuar dicha actualización._x000a__x000a_Archivo: Inventario documental actualizado, Inventario de las transferencias documentales y/o evidencia del seguimiento de la actualización del inventario documental o el cronograma de transferencias documentales"/>
    <n v="1"/>
    <n v="1"/>
    <n v="1"/>
    <s v="Concepto Favorable"/>
    <m/>
    <m/>
    <m/>
    <s v=""/>
    <m/>
    <n v="1"/>
    <n v="0"/>
    <n v="0"/>
    <n v="1"/>
  </r>
  <r>
    <s v="GFI-1"/>
    <s v="Gestión Financiera"/>
    <x v="1"/>
    <s v="Registros presupuestales, contables y de tesorería generados inoportunamente"/>
    <m/>
    <m/>
    <m/>
    <s v=""/>
    <m/>
    <s v="Permanentemente, el coordinador del GIT en la Sede Central y los pagadores en las Direcciones territoriales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_x000a__x000a_Evidencia: Documentos soporte de los registros presupuestales"/>
    <n v="1"/>
    <n v="1"/>
    <n v="1"/>
    <s v="Concepto Favorable"/>
    <s v="Permanentemente, el coordinador del GIT en la Sede Central y los pagadores en las Direcciones territoriales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_x000a__x000a_Evidencia: Soportes de los registros presupuestales"/>
    <n v="1"/>
    <n v="1"/>
    <n v="1"/>
    <s v="Concepto Favorable"/>
    <n v="2"/>
    <n v="0"/>
    <n v="0"/>
    <n v="2"/>
  </r>
  <r>
    <s v="GIS-1"/>
    <s v="Gestión Informática de Soporte"/>
    <x v="1"/>
    <s v="Incumplimiento en los acuerdos de niveles de servicio establecidos en el catálogo de servicios de TI"/>
    <s v="Mensualmente el líder de mesa de servicios y los ingenieros de sistemas de las DT, verifican el estado de las solicitudes de atención, así como los seguimientos asociados a aquellas en estado no resuelto, con el objetivo de identificar los motivos por los cuales no se ha dado solución. En caso de encontrar solicitudes no resueltas en los plazos de los acuerdos de nivel de servicio, se realiza un informe para la jefatura de la OIT, para la generación un plan de atención de solicitudes._x000a__x000a_Evidencia: Reporte de la herramienta de gestión de soporte técnico"/>
    <n v="4"/>
    <n v="4"/>
    <n v="1"/>
    <s v="Concepto Favorable"/>
    <m/>
    <m/>
    <m/>
    <s v=""/>
    <m/>
    <m/>
    <m/>
    <m/>
    <s v=""/>
    <m/>
    <n v="1"/>
    <n v="0"/>
    <n v="0"/>
    <n v="1"/>
  </r>
  <r>
    <s v="GIS-3"/>
    <s v="Gestión Informática de Soporte"/>
    <x v="1"/>
    <s v="Posibilidad de otorgar accesos a la infraestructura tecnológica sin seguir procedimientos  formales para favorecer a un tercero "/>
    <m/>
    <m/>
    <m/>
    <s v=""/>
    <m/>
    <m/>
    <m/>
    <m/>
    <s v=""/>
    <m/>
    <s v="Los ingenieros de sistemas de las DT atienden las solicitudes de permisos de acceso a las bases de datos de Cobol las cuales se gestionan a través de requerimientos de la herramienta tecnológica de la mesa de servicios, a solicitud de los usuarios. El requerimiento debe estar soportado con el correo electrónico de autorización por parte del Director Territorial. En caso de que la solicitud no llegue autorizada por el Director Territorial, el ingeniero no asigna ningún permiso en la herramienta._x000a__x000a_Evidencia: Reportes de solicitudes de permisos de acceso a la base de datos Cobol debidamente autorizada por los Directores Territoriales."/>
    <n v="3"/>
    <n v="3"/>
    <n v="1"/>
    <s v="Concepto Favorable"/>
    <n v="1"/>
    <n v="0"/>
    <n v="0"/>
    <n v="1"/>
  </r>
  <r>
    <s v="GJU-1"/>
    <s v="Gestión Jurídica"/>
    <x v="1"/>
    <s v="Inoportunidad  en la respuesta a los requerimientos en procesos judiciales"/>
    <s v="El responsable asignado de la Oficina Asesora Jurídica en Sede Central, o el abogado en las Direcciones Territoriales, realiza seguimiento y control judicial presencial o virtual dos veces por semana con la finalidad de vigilar y controlar las actuaciones judiciales, a través del diligenciamiento del formato vigente de control de estado de procesos judiciales. (A, B) _x000a__x000a_Evidencia: Formato diligenciado &quot;Control de estado de procesos judiciales&quot; vigente."/>
    <n v="30"/>
    <n v="30"/>
    <n v="1"/>
    <s v="Concepto Favorable"/>
    <s v="El responsable asignado de la Oficina Asesora Jurídica en Sede Central, o el abogado en las Direcciones Territoriales, solicitarán a través de memorando o correo electrónico los conceptos técnicos a los distintos procesos de la entidad, teniendo en cuenta los términos establecidos por el ente judicial en el requerimiento. _x000a__x000a_Evidencia: Memorando y/o correo electrónico de solicitud de conceptos técnicos."/>
    <n v="0"/>
    <n v="0"/>
    <s v=""/>
    <s v="Concepto Favorable"/>
    <s v="El(la) Jefe de la Oficina Asesora Jurídica o a quien asigne en Sede Central realiza mensualmente reuniones de seguimiento a los abogados de las Direcciones Territoriales, con la finalidad de retroalimentar, apoyar y controlar la gestión judicial. _x000a__x000a_Evidencia: Convocatoria a través de correo electrónico, acta de reunión, agenda y/o pantallazo de los participantes (convocatoria virtual)"/>
    <n v="3"/>
    <n v="3"/>
    <n v="1"/>
    <s v="Concepto Favorable"/>
    <n v="3"/>
    <n v="0"/>
    <n v="0"/>
    <n v="3"/>
  </r>
  <r>
    <s v="GJU-2"/>
    <s v="Gestión Jurídica"/>
    <x v="1"/>
    <s v="Respuesta indebida o fuera de los términos legales a los  procesos judiciales, para beneficiar los intereses de un tercero"/>
    <s v="El responsable asignado de la Oficina Asesora Jurídica en Sede Central, o el abogado en las Direcciones Territoriales, realiza seguimiento y control judicial presencial o virtual dos veces por semana con la finalidad de vigilar y controlar las actuaciones judiciales, a través del diligenciamiento del formato vigente de control de estado de procesos judiciales._x000a__x000a_Evidencia: Formato diligenciado &quot;Control de estado de procesos judiciales&quot; vigente."/>
    <n v="32"/>
    <n v="32"/>
    <n v="1"/>
    <s v="Concepto Favorable"/>
    <m/>
    <m/>
    <m/>
    <s v=""/>
    <m/>
    <s v="El(la) Jefe de la Oficina Asesora Jurídica o a quien asigne en Sede Central realiza mensualmente reuniones de seguimiento a los abogados de las Direcciones Territoriales, con la finalidad de retroalimentar, apoyar y controlar la gestión judicial. _x000a__x000a_Evidencia: Convocatoria a través de correo electrónico, acta de reunión, agenda y/o pantallazo de los participantes (convocatoria virtual)"/>
    <n v="3"/>
    <n v="3"/>
    <n v="1"/>
    <s v="Concepto Favorable"/>
    <n v="2"/>
    <n v="0"/>
    <n v="0"/>
    <n v="2"/>
  </r>
  <r>
    <s v="GSA-1"/>
    <s v="Gestión de Servicios Administrativos"/>
    <x v="1"/>
    <s v=" Gestión inadecuada de los impactos ambientales generados por la entidad"/>
    <m/>
    <m/>
    <m/>
    <s v=""/>
    <m/>
    <s v="El responsable del Sistema de Gestión Ambiental (SGA) realiza seguimiento trimestral al cumplimiento del Plan de Trabajo Ambiental en la Sede Central y en las Direcciones Territoriales, con el fin de asegurar la implementación de las actividades contempladas en el plan, verificando que la información incluida y reportada corresponda al avance conforme a las evidencias suministradas. En caso de encontrar novedades, el profesional se comunicará con la persona que realizó el reporte para que se hagan los ajustes pertinentes._x000a__x000a_Evidencia: Correo electrónico de seguimiento al Plan de Trabajo Ambiental"/>
    <n v="1"/>
    <n v="1"/>
    <n v="1"/>
    <s v="Concepto Favorable"/>
    <s v="El responsable asignado en la Dirección Territorial verifica el cumplimiento de las actividades contempladas en la Matriz de identificación y cumplimiento legal Ambiental y la Matriz de Identificación de aspectos y valoración de impactos ambientales, realizando el reporte respectivo de acuerdo con los controles operacionales de las matrices y la periodicidad definida en cada uno. En caso de encontrar novedades, el profesional en Sede Central se comunicará con la persona que realizó el reporte para que se hagan los ajustes pertinentes._x000a__x000a_Evidencia: Correos de reporte de cumplimiento de los controles operaciones definidos en las matrices  "/>
    <n v="1"/>
    <n v="1"/>
    <n v="1"/>
    <s v="Concepto Favorable"/>
    <n v="2"/>
    <n v="0"/>
    <n v="0"/>
    <n v="2"/>
  </r>
  <r>
    <s v="GSA-2"/>
    <s v="Gestión de Servicios Administrativos"/>
    <x v="1"/>
    <s v="Inoportunidad en la prestación de servicios administrativos y/o infraestructura física para el funcionamiento de la entidad"/>
    <m/>
    <m/>
    <m/>
    <s v=""/>
    <m/>
    <s v="El responsable en las Direcciones Territoriales identifica las necesidades de infraestructura física que requiere y se remite para el estudio, consolidación, priorización y aprobación (según aplique) de la Sede Central de los requerimientos solicitados. En caso de presentar observaciones, se solicita realizar los ajustes al responsable encargado. _x000a__x000a_Evidencia: Correo electrónico con la aprobación de la solicitud y/o Plan de mantenimiento aprobado."/>
    <n v="1"/>
    <n v="1"/>
    <n v="1"/>
    <s v="Concepto Favorable"/>
    <m/>
    <m/>
    <m/>
    <s v=""/>
    <m/>
    <n v="1"/>
    <n v="0"/>
    <n v="0"/>
    <n v="1"/>
  </r>
  <r>
    <s v="GTH-1"/>
    <s v="Gestión del Talento Humano"/>
    <x v="1"/>
    <s v="Incumplimiento del plan de trabajo del Sistema de Gestión de Seguridad y Salud en el Trabajo vigente"/>
    <s v="El responsable en el GIT de Gestión de Talento Humano y el líder del SGSST realiza seguimiento mensual al Plan de Seguridad y Salud en el Trabajo a través de la verificación y validación de las actividades programadas y cumplimiento, contrastando el informe mensual con el soporte de las evidencias subidas en el Drive y  en caso de no realizar la actividad  se hará la  reprogramación correspondiente.                                                                                                                                                       _x000a__x000a_Evidencias:  Informe mensual soportado con las evidencias en DRIVE y/o reporte del indicador de cumplimiento y/o actas de comité en Direcciones territoriales validando el seguimiento"/>
    <n v="4"/>
    <n v="4"/>
    <n v="1"/>
    <s v="Concepto Favorable"/>
    <m/>
    <m/>
    <m/>
    <s v=""/>
    <m/>
    <m/>
    <m/>
    <m/>
    <s v=""/>
    <m/>
    <n v="1"/>
    <n v="0"/>
    <n v="0"/>
    <n v="1"/>
  </r>
  <r>
    <s v="GTH-3"/>
    <s v="Gestión del Talento Humano"/>
    <x v="1"/>
    <s v="Incumplimiento del Plan Institucional de Capacitación para la vigencia"/>
    <s v="El responsable en el GIT de Gestión de Talento Humano realiza seguimiento mensual al Plan Institucional de Capacitación a través de la verificación y validación de las actividades programada y su cumplimiento, contrastando el informe mensual con el soporte de las evidencias subidas en el Drive y  en caso de no realizar la actividad  se hará la  reprogramación correspondiente._x000a__x000a_Evidencias:  Informe mensual soportado con las evidencias en DRIVE y/o reporte del indicador de cumplimiento y/o reportes de seguimiento de capacitación desde las Direcciones Territoriales"/>
    <n v="4"/>
    <n v="4"/>
    <n v="1"/>
    <s v="Concepto Favorable"/>
    <m/>
    <m/>
    <m/>
    <s v=""/>
    <m/>
    <m/>
    <m/>
    <m/>
    <s v=""/>
    <m/>
    <n v="1"/>
    <n v="0"/>
    <n v="0"/>
    <n v="1"/>
  </r>
  <r>
    <s v="SCP-2"/>
    <s v="Servicio al Ciudadano y Participación"/>
    <x v="1"/>
    <s v="Recibir dádivas para manipular el derecho de turno de las peticiones realizadas por los ciudadanos y/o grupos de interés para beneficio propio o de terceros"/>
    <s v="Trimestralmente el servidor público designado del GIT Servicio al ciudadano realiza seguimiento al cumplimiento del procedimiento y a los protocolos de atención para verificar que estén cumpliendo con lo establecido y no se de prelación a ningún turno. En caso de encontrar que no haya cumplimiento o identificar un incumplimiento al derecho de turno presencial se requiere al funcionario solicitando una justificación de sus actuaciones. _x000a__x000a_Evidencia: Registros de asistencia yo correo electrónico y/o memorando interno con observaciones en caso que aplique"/>
    <n v="1"/>
    <n v="1"/>
    <n v="1"/>
    <s v="Concepto Favorable"/>
    <m/>
    <m/>
    <m/>
    <s v=""/>
    <m/>
    <m/>
    <m/>
    <m/>
    <s v=""/>
    <m/>
    <n v="1"/>
    <n v="0"/>
    <n v="0"/>
    <n v="1"/>
  </r>
  <r>
    <s v="SCP-2"/>
    <s v="Servicio al Ciudadano y Participación"/>
    <x v="2"/>
    <s v="Recibir dádivas para manipular el derecho de turno de las peticiones realizadas por los ciudadanos y/o grupos de interés para beneficio propio o de terceros"/>
    <s v="Trimestralmente el servidor público designado del GIT Servicio al ciudadano realiza seguimiento al cumplimiento del procedimiento y a los protocolos de atención para verificar que estén cumpliendo con lo establecido y no se de prelación a ningún turno. En caso de encontrar que no haya cumplimiento o identificar un incumplimiento al derecho de turno presencial se requiere al funcionario solicitando una justificación de sus actuaciones. _x000a__x000a_Evidencia: Registros de asistencia yo correo electrónico y/o memorando interno con observaciones en caso que aplique"/>
    <n v="1"/>
    <n v="1"/>
    <n v="1"/>
    <s v="Concepto Favorable"/>
    <m/>
    <m/>
    <m/>
    <s v=""/>
    <m/>
    <m/>
    <m/>
    <m/>
    <s v=""/>
    <m/>
    <n v="1"/>
    <n v="0"/>
    <n v="0"/>
    <n v="1"/>
  </r>
  <r>
    <s v="GJU-1"/>
    <s v="Gestión Jurídica"/>
    <x v="2"/>
    <s v="Inoportunidad  en la respuesta a los requerimientos en procesos judiciales"/>
    <s v="El responsable asignado de la Oficina Asesora Jurídica en Sede Central, o el abogado en las Direcciones Territoriales, realiza seguimiento y control judicial presencial o virtual dos veces por semana con la finalidad de vigilar y controlar las actuaciones judiciales, a través del diligenciamiento del formato vigente de control de estado de procesos judiciales. (A, B) _x000a__x000a_Evidencia: Formato diligenciado &quot;Control de estado de procesos judiciales&quot; vigente."/>
    <n v="17"/>
    <n v="17"/>
    <n v="1"/>
    <s v="Concepto Favorable"/>
    <s v="El responsable asignado de la Oficina Asesora Jurídica en Sede Central, o el abogado en las Direcciones Territoriales, solicitarán a través de memorando o correo electrónico los conceptos técnicos a los distintos procesos de la entidad, teniendo en cuenta los términos establecidos por el ente judicial en el requerimiento. _x000a__x000a_Evidencia: Memorando y/o correo electrónico de solicitud de conceptos técnicos."/>
    <n v="0"/>
    <m/>
    <s v=""/>
    <s v="Concepto Favorable"/>
    <s v="El(la) Jefe de la Oficina Asesora Jurídica o a quien asigne en Sede Central realiza mensualmente reuniones de seguimiento a los abogados de las Direcciones Territoriales, con la finalidad de retroalimentar, apoyar y controlar la gestión judicial. _x000a__x000a_Evidencia: Convocatoria a través de correo electrónico, acta de reunión, agenda y/o pantallazo de los participantes (convocatoria virtual)"/>
    <n v="4"/>
    <n v="4"/>
    <n v="1"/>
    <s v="Concepto Favorable"/>
    <n v="3"/>
    <n v="0"/>
    <n v="0"/>
    <n v="3"/>
  </r>
  <r>
    <s v="GJU-2"/>
    <s v="Gestión Jurídica"/>
    <x v="2"/>
    <s v="Respuesta indebida o fuera de los términos legales a los  procesos judiciales, para beneficiar los intereses de un tercero"/>
    <s v="El responsable asignado de la Oficina Asesora Jurídica en Sede Central, o el abogado en las Direcciones Territoriales, realiza seguimiento y control judicial presencial o virtual dos veces por semana con la finalidad de vigilar y controlar las actuaciones judiciales, a través del diligenciamiento del formato vigente de control de estado de procesos judiciales._x000a__x000a_Evidencia: Formato diligenciado &quot;Control de estado de procesos judiciales&quot; vigente."/>
    <n v="17"/>
    <n v="17"/>
    <n v="1"/>
    <s v="Concepto Favorable"/>
    <m/>
    <m/>
    <m/>
    <s v=""/>
    <m/>
    <s v="El(la) Jefe de la Oficina Asesora Jurídica o a quien asigne en Sede Central realiza mensualmente reuniones de seguimiento a los abogados de las Direcciones Territoriales, con la finalidad de retroalimentar, apoyar y controlar la gestión judicial. _x000a__x000a_Evidencia: Convocatoria a través de correo electrónico, acta de reunión, agenda y/o pantallazo de los participantes (convocatoria virtual)"/>
    <n v="0"/>
    <m/>
    <s v=""/>
    <s v="Sin meta asignada en el periodo"/>
    <n v="1"/>
    <n v="0"/>
    <n v="1"/>
    <n v="2"/>
  </r>
  <r>
    <s v="GIS-1"/>
    <s v="Gestión Informática de Soporte"/>
    <x v="2"/>
    <s v="Incumplimiento en los acuerdos de niveles de servicio establecidos en el catálogo de servicios de TI"/>
    <s v="Mensualmente el líder de mesa de servicios y los ingenieros de sistemas de las DT, verifican el estado de las solicitudes de atención, así como los seguimientos asociados a aquellas en estado no resuelto, con el objetivo de identificar los motivos por los cuales no se ha dado solución. En caso de encontrar solicitudes no resueltas en los plazos de los acuerdos de nivel de servicio, se realiza un informe para la jefatura de la OIT, para la generación un plan de atención de solicitudes._x000a__x000a_Evidencia: Reporte de la herramienta de gestión de soporte técnico"/>
    <n v="4"/>
    <n v="4"/>
    <n v="1"/>
    <s v="Concepto Favorable"/>
    <m/>
    <m/>
    <m/>
    <s v=""/>
    <m/>
    <m/>
    <m/>
    <m/>
    <s v=""/>
    <m/>
    <n v="1"/>
    <n v="0"/>
    <n v="0"/>
    <n v="1"/>
  </r>
  <r>
    <s v="GIS-3"/>
    <s v="Gestión Informática de Soporte"/>
    <x v="2"/>
    <s v="Posibilidad de otorgar accesos a la infraestructura tecnológica sin seguir procedimientos  formales para favorecer a un tercero "/>
    <m/>
    <m/>
    <m/>
    <s v=""/>
    <m/>
    <m/>
    <m/>
    <m/>
    <s v=""/>
    <m/>
    <s v="Los ingenieros de sistemas de las DT atienden las solicitudes de permisos de acceso a las bases de datos de Cobol las cuales se gestionan a través de requerimientos de la herramienta tecnológica de la mesa de servicios, a solicitud de los usuarios. El requerimiento debe estar soportado con el correo electrónico de autorización por parte del Director Territorial. En caso de que la solicitud no llegue autorizada por el Director Territorial, el ingeniero no asigna ningún permiso en la herramienta._x000a__x000a_Evidencia: Reportes de solicitudes de permisos de acceso a la base de datos Cobol debidamente autorizada por los Directores Territoriales."/>
    <n v="0"/>
    <n v="1"/>
    <s v=""/>
    <s v="Concepto Favorable"/>
    <n v="1"/>
    <n v="0"/>
    <n v="0"/>
    <n v="1"/>
  </r>
  <r>
    <s v="GFI-1"/>
    <s v="Gestión Financiera"/>
    <x v="2"/>
    <s v="Registros presupuestales, contables y de tesorería generados inoportunamente"/>
    <m/>
    <m/>
    <m/>
    <s v=""/>
    <m/>
    <s v="Permanentemente, el coordinador del GIT en la Sede Central y los pagadores en las Direcciones territoriales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_x000a__x000a_Evidencia: Documentos soporte de los registros presupuestales"/>
    <n v="0"/>
    <n v="1"/>
    <s v=""/>
    <s v="Concepto Favorable"/>
    <s v="Permanentemente, el coordinador del GIT en la Sede Central y los pagadores en las Direcciones territoriales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_x000a__x000a_Evidencia: Soportes de los registros presupuestales"/>
    <n v="0"/>
    <n v="1"/>
    <s v=""/>
    <s v="Concepto Favorable"/>
    <n v="2"/>
    <n v="0"/>
    <n v="0"/>
    <n v="2"/>
  </r>
  <r>
    <s v="GDO-3"/>
    <s v="Gestión Documental"/>
    <x v="2"/>
    <s v="Sustracción, eliminación o manipulación indebida de la documentación en el Archivo Central para beneficio particular o de terceros"/>
    <m/>
    <m/>
    <m/>
    <s v=""/>
    <m/>
    <s v="El responsable dentro del GIT de Gestión Documental, o responsable en la Dirección Territorial, realiza seguimiento a la actualización del Inventario documental teniendo en cuenta las transferencias documentales realizadas desde los Archivos de gestión durante el periodo, con el fin de controlar la documentación que reposa en el Archivo Central. En caso de evidenciar que no se ha llevado a cabo la actualización del inventario documental, el Coordinador del GIT de Gestión Documental tomará las acciones pertinentes para efectuar dicha actualización._x000a__x000a_Archivo: Inventario documental actualizado, Inventario de las transferencias documentales y/o evidencia del seguimiento de la actualización del inventario documental o el cronograma de transferencias documentales"/>
    <n v="0"/>
    <n v="1"/>
    <s v=""/>
    <s v="Concepto Favorable"/>
    <m/>
    <m/>
    <m/>
    <s v=""/>
    <m/>
    <n v="1"/>
    <n v="0"/>
    <n v="0"/>
    <n v="1"/>
  </r>
  <r>
    <s v="GTH-1"/>
    <s v="Gestión del Talento Humano"/>
    <x v="2"/>
    <s v="Incumplimiento del plan de trabajo del Sistema de Gestión de Seguridad y Salud en el Trabajo vigente"/>
    <s v="El responsable en el GIT de Gestión de Talento Humano y el líder del SGSST realiza seguimiento mensual al Plan de Seguridad y Salud en el Trabajo a través de la verificación y validación de las actividades programadas y cumplimiento, contrastando el informe mensual con el soporte de las evidencias subidas en el Drive y  en caso de no realizar la actividad  se hará la  reprogramación correspondiente.                                                                                                                                                       _x000a__x000a_Evidencias:  Informe mensual soportado con las evidencias en DRIVE y/o reporte del indicador de cumplimiento y/o actas de comité en Direcciones territoriales validando el seguimiento"/>
    <n v="4"/>
    <n v="4"/>
    <n v="1"/>
    <s v="Concepto Favorable"/>
    <m/>
    <m/>
    <m/>
    <s v=""/>
    <m/>
    <m/>
    <m/>
    <m/>
    <s v=""/>
    <m/>
    <n v="1"/>
    <n v="0"/>
    <n v="0"/>
    <n v="1"/>
  </r>
  <r>
    <s v="GTH-3"/>
    <s v="Gestión del Talento Humano"/>
    <x v="2"/>
    <s v="Incumplimiento del Plan Institucional de Capacitación para la vigencia"/>
    <s v="El responsable en el GIT de Gestión de Talento Humano realiza seguimiento mensual al Plan Institucional de Capacitación a través de la verificación y validación de las actividades programada y su cumplimiento, contrastando el informe mensual con el soporte de las evidencias subidas en el Drive y  en caso de no realizar la actividad  se hará la  reprogramación correspondiente._x000a__x000a_Evidencias:  Informe mensual soportado con las evidencias en DRIVE y/o reporte del indicador de cumplimiento y/o reportes de seguimiento de capacitación desde las Direcciones Territoriales"/>
    <n v="4"/>
    <n v="4"/>
    <n v="1"/>
    <s v="Concepto Favorable"/>
    <m/>
    <m/>
    <m/>
    <s v=""/>
    <m/>
    <m/>
    <m/>
    <m/>
    <s v=""/>
    <m/>
    <n v="1"/>
    <n v="0"/>
    <n v="0"/>
    <n v="1"/>
  </r>
  <r>
    <s v="GSA-1"/>
    <s v="Gestión de Servicios Administrativos"/>
    <x v="2"/>
    <s v=" Gestión inadecuada de los impactos ambientales generados por la entidad"/>
    <m/>
    <m/>
    <m/>
    <s v=""/>
    <m/>
    <s v="El responsable del Sistema de Gestión Ambiental (SGA) realiza seguimiento trimestral al cumplimiento del Plan de Trabajo Ambiental en la Sede Central y en las Direcciones Territoriales, con el fin de asegurar la implementación de las actividades contempladas en el plan, verificando que la información incluida y reportada corresponda al avance conforme a las evidencias suministradas. En caso de encontrar novedades, el profesional se comunicará con la persona que realizó el reporte para que se hagan los ajustes pertinentes._x000a__x000a_Evidencia: Correo electrónico de seguimiento al Plan de Trabajo Ambiental"/>
    <n v="1"/>
    <n v="1"/>
    <n v="1"/>
    <s v="Concepto Favorable"/>
    <s v="El responsable asignado en la Dirección Territorial verifica el cumplimiento de las actividades contempladas en la Matriz de identificación y cumplimiento legal Ambiental y la Matriz de Identificación de aspectos y valoración de impactos ambientales, realizando el reporte respectivo de acuerdo con los controles operacionales de las matrices y la periodicidad definida en cada uno. En caso de encontrar novedades, el profesional en Sede Central se comunicará con la persona que realizó el reporte para que se hagan los ajustes pertinentes._x000a__x000a_Evidencia: Correos de reporte de cumplimiento de los controles operaciones definidos en las matrices  "/>
    <n v="0"/>
    <m/>
    <s v=""/>
    <s v="Sin meta asignada en el periodo"/>
    <n v="1"/>
    <n v="0"/>
    <n v="1"/>
    <n v="2"/>
  </r>
  <r>
    <s v="GSA-2"/>
    <s v="Gestión de Servicios Administrativos"/>
    <x v="2"/>
    <s v="Inoportunidad en la prestación de servicios administrativos y/o infraestructura física para el funcionamiento de la entidad"/>
    <m/>
    <m/>
    <m/>
    <s v=""/>
    <m/>
    <s v="El responsable en las Direcciones Territoriales identifica las necesidades de infraestructura física que requiere y se remite para el estudio, consolidación, priorización y aprobación (según aplique) de la Sede Central de los requerimientos solicitados. En caso de presentar observaciones, se solicita realizar los ajustes al responsable encargado. _x000a__x000a_Evidencia: Correo electrónico con la aprobación de la solicitud y/o Plan de mantenimiento aprobado."/>
    <n v="0"/>
    <m/>
    <s v=""/>
    <s v="Concepto Favorable"/>
    <m/>
    <m/>
    <m/>
    <s v=""/>
    <m/>
    <n v="1"/>
    <n v="0"/>
    <n v="0"/>
    <n v="1"/>
  </r>
  <r>
    <s v="GCO-1"/>
    <s v="Gestión Contractual"/>
    <x v="2"/>
    <s v="Inadecuada supervisión de contratos de adquisición de bienes, obras y servicios "/>
    <s v="El supervisor del contrato revisa el informe de actividades presentado por el contratista y aprueba mediante acta de supervisión, de acuerdo con la periodicidad establecida en el contrato, con el fin de dar trámite al pago correspondiente. En caso de que se presenten inconsistencias o inconformidades en el informe presentado, el supervisor lo rechaza a través del SECOP y retorna al contratista para su ajuste respectivo. _x000a__x000a_Evidencias: Acta de supervisión aprobada, consolidado de contratos a cargo con la supervisión realizada, pantallazos en SECOP del total de contratos a cargo supervisados y/o cualquier otro mecanismo que permita validar la supervisión del total de contratos a cargo. "/>
    <n v="1"/>
    <n v="1"/>
    <n v="1"/>
    <s v="Concepto Favorable"/>
    <m/>
    <m/>
    <m/>
    <s v=""/>
    <m/>
    <m/>
    <m/>
    <m/>
    <s v=""/>
    <m/>
    <n v="1"/>
    <n v="0"/>
    <n v="0"/>
    <n v="1"/>
  </r>
  <r>
    <s v="GCO-2"/>
    <s v="Gestión Contractual"/>
    <x v="2"/>
    <s v="Manipulación del proceso contractual  para beneficio particular o de terceros en la adjudicación de un contrato"/>
    <s v="El responsable en el GIT de Gestión Contractual revisa las condiciones del proceso a adelantar y publica en el SECOP II los documentos que soportan el proceso para conocimiento de los interesados, si se presentan inquietudes u observaciones. En caso de que los interesados presenten requerimientos sobre el proceso, se remitirá al Área u Oficina responsable para contestar y posteriormente se da respuesta a través del SECOP II al solicitante.  _x000a__x000a_Evidencia: Consolidado de observaciones del proceso en la plataforma SECOP II (si aplica)."/>
    <n v="1"/>
    <n v="1"/>
    <n v="1"/>
    <s v="Concepto Favorable"/>
    <m/>
    <m/>
    <m/>
    <s v=""/>
    <m/>
    <m/>
    <m/>
    <m/>
    <s v=""/>
    <m/>
    <n v="1"/>
    <n v="0"/>
    <n v="0"/>
    <n v="1"/>
  </r>
  <r>
    <s v="GCO-3"/>
    <s v="Gestión Contractual"/>
    <x v="2"/>
    <s v="Pérdida de bienes de las instalaciones del Almacén del IGAC"/>
    <m/>
    <m/>
    <m/>
    <s v=""/>
    <m/>
    <s v="Los responsables del Almacén, o responsable en Direcciones Territoriales, realizan inventario anualmente de los elementos y bienes almacenados en la bodega, generando un informe de la conciliación de los registros en el sistema frente a los físicos, en caso de presentar diferencias se llevan a cabo las acciones correctivas y ajustes necesarios para subsanar las diferencias presentadas._x000a__x000a_Evidencia: Informes de inventario, actas, comprobantes de ajustes y/o notificaciones por correo electrónico."/>
    <n v="4"/>
    <n v="4"/>
    <n v="1"/>
    <s v="Concepto Favorable"/>
    <m/>
    <m/>
    <m/>
    <s v=""/>
    <m/>
    <n v="1"/>
    <n v="0"/>
    <n v="0"/>
    <n v="1"/>
  </r>
  <r>
    <s v="GCT-1"/>
    <s v="Gestión Catastral"/>
    <x v="2"/>
    <s v="Incumplimiento de los estándares de producción (calidad) en la prestación del servicio público Catastral por excepción"/>
    <s v="Mensualmente en las Direcciones Territoriales se revisa el cumplimiento del cronograma  propuesto para la realización de los trámites  catastrales pendientes de evacuar, con el propósito de minimizar el riesgo de vencimiento. En caso de no cumplir con el cronograma propuesto, el responsable del proceso de conservación dará una  primera alerta a través de correo al coordinador de su área para que permita tomar acciones oportunas reprogramando nuevamente las actividades pendientes y si se continua se deberá realizar una acción correctiva._x000a__x000a_Evidencia: Cronograma de trabajo, reporte del seguimiento mensual, acción correctiva realizada (si aplica) y/o correo con las alertas."/>
    <n v="4"/>
    <n v="4"/>
    <n v="1"/>
    <s v="Concepto Favorable"/>
    <m/>
    <m/>
    <m/>
    <s v=""/>
    <m/>
    <m/>
    <m/>
    <m/>
    <s v=""/>
    <m/>
    <n v="1"/>
    <n v="0"/>
    <n v="0"/>
    <n v="1"/>
  </r>
  <r>
    <s v="GCT-2"/>
    <s v="Gestión Catastral"/>
    <x v="2"/>
    <s v="Inoportunidad en los tiempos establecidos para la entrega de los productos resultados del  proceso de formación y actualización catastral con los municipios en jurisdicción del IGAC"/>
    <s v="Cada vez que se inicia un proceso de formación y actualización catastral con un municipio perteneciente a la jurisdicción del IGAC,  la Dirección Territorial realiza seguimiento mensual al plan de trabajo, de tal manera que se cumplan con los tiempos establecidos para la entrega de los productos resultados del proceso. En caso de encontrar retraso en las fechas programadas con la realización de las actividades, el responsable del proceso de Formación y Actualización Catastral,  enviará un correo al Coordinador General del proceso, para que evalúe el porcentaje de cumplimiento de la programación establecida y si se continúa, el Director Territorial informará a través de memorando a la Subdirección de Catastro para que se tomen las medidas necesarias oportunamente y se logre cumplir con los compromisos adquiridos con el municipio._x000a__x000a_Evidencia: Plan de trabajo, Actas de Interventoría, Informes mensuales de los avance de las etapas de actualización, Correos electrónicos y/o memorandos."/>
    <n v="4"/>
    <n v="4"/>
    <n v="1"/>
    <s v="Concepto Favorable"/>
    <m/>
    <m/>
    <m/>
    <s v=""/>
    <m/>
    <m/>
    <m/>
    <m/>
    <s v=""/>
    <m/>
    <n v="1"/>
    <n v="0"/>
    <n v="0"/>
    <n v="1"/>
  </r>
  <r>
    <s v="GCT-3"/>
    <s v="Gestión Catastral"/>
    <x v="2"/>
    <s v="Inoportunidad en los tiempos establecidos para la entrega de los avalúos comerciales"/>
    <s v="Mensualmente se consolida en la Subdirección de Catastro o Dirección Territorial los contratos que han sido  debidamente perfeccionado junto con la copia de consignación del anticipo (cuando aplica) y radicado, se inicia el trámite del avalúo y se controla el tiempo empleado para la entrega. En caso de estar retrasado con la entrega del avalúo, la Subdirección de Catastro (GIT de Avalúos)  o la Dirección Territorial, deben solicitar la ampliación del plazo mediante oficio, sustentando los motivos y quien haya asignado esta labor deberá dar respuesta por escrito otorgando el tiempo de prórroga para la entrega del avalúo._x000a__x000a_Evidencia: Reporte mensual de los contratos de avalúos comerciales vigentes, Informe mensual de los avances de los avalúos realizados, Oficios de ampliación del tiempo de entrega si aplica."/>
    <n v="4"/>
    <n v="4"/>
    <n v="1"/>
    <s v="Concepto Favorable"/>
    <m/>
    <m/>
    <m/>
    <s v=""/>
    <m/>
    <m/>
    <m/>
    <m/>
    <s v=""/>
    <m/>
    <n v="1"/>
    <n v="0"/>
    <n v="0"/>
    <n v="1"/>
  </r>
  <r>
    <s v="GCO-1"/>
    <s v="Gestión Contractual"/>
    <x v="3"/>
    <s v="Inadecuada supervisión de contratos de adquisición de bienes, obras y servicios "/>
    <s v="El supervisor del contrato revisa el informe de actividades presentado por el contratista y aprueba mediante acta de supervisión, de acuerdo con la periodicidad establecida en el contrato, con el fin de dar trámite al pago correspondiente. En caso de que se presenten inconsistencias o inconformidades en el informe presentado, el supervisor lo rechaza a través del SECOP y retorna al contratista para su ajuste respectivo. _x000a__x000a_Evidencias: Acta de supervisión aprobada, consolidado de contratos a cargo con la supervisión realizada, pantallazos en SECOP del total de contratos a cargo supervisados y/o cualquier otro mecanismo que permita validar la supervisión del total de contratos a cargo. "/>
    <n v="1"/>
    <n v="1"/>
    <n v="1"/>
    <s v="Concepto Favorable"/>
    <m/>
    <m/>
    <m/>
    <s v=""/>
    <m/>
    <m/>
    <m/>
    <m/>
    <s v=""/>
    <m/>
    <n v="1"/>
    <n v="0"/>
    <n v="0"/>
    <n v="1"/>
  </r>
  <r>
    <s v="GCO-2"/>
    <s v="Gestión Contractual"/>
    <x v="3"/>
    <s v="Manipulación del proceso contractual  para beneficio particular o de terceros en la adjudicación de un contrato"/>
    <s v="El responsable en el GIT de Gestión Contractual revisa las condiciones del proceso a adelantar y publica en el SECOP II los documentos que soportan el proceso para conocimiento de los interesados, si se presentan inquietudes u observaciones. En caso de que los interesados presenten requerimientos sobre el proceso, se remitirá al Área u Oficina responsable para contestar y posteriormente se da respuesta a través del SECOP II al solicitante.  _x000a__x000a_Evidencia: Consolidado de observaciones del proceso en la plataforma SECOP II (si aplica)."/>
    <n v="0"/>
    <n v="0"/>
    <s v=""/>
    <s v="Sin meta asignada en el periodo"/>
    <m/>
    <m/>
    <m/>
    <s v=""/>
    <m/>
    <m/>
    <m/>
    <m/>
    <s v=""/>
    <m/>
    <n v="0"/>
    <n v="0"/>
    <n v="1"/>
    <n v="1"/>
  </r>
  <r>
    <s v="GCO-3"/>
    <s v="Gestión Contractual"/>
    <x v="3"/>
    <s v="Pérdida de bienes de las instalaciones del Almacén del IGAC"/>
    <m/>
    <m/>
    <m/>
    <s v=""/>
    <m/>
    <s v="Los responsables del Almacén, o responsable en Direcciones Territoriales, realizan inventario anualmente de los elementos y bienes almacenados en la bodega, generando un informe de la conciliación de los registros en el sistema frente a los físicos, en caso de presentar diferencias se llevan a cabo las acciones correctivas y ajustes necesarios para subsanar las diferencias presentadas._x000a__x000a_Evidencia: Informes de inventario, actas, comprobantes de ajustes y/o notificaciones por correo electrónico."/>
    <n v="1"/>
    <n v="1"/>
    <n v="1"/>
    <s v="Concepto Favorable"/>
    <m/>
    <m/>
    <m/>
    <s v=""/>
    <m/>
    <n v="1"/>
    <n v="0"/>
    <n v="0"/>
    <n v="1"/>
  </r>
  <r>
    <s v="GCT-1"/>
    <s v="Gestión Catastral"/>
    <x v="3"/>
    <s v="Incumplimiento de los estándares de producción (calidad) en la prestación del servicio público Catastral por excepción"/>
    <s v="Mensualmente en las Direcciones Territoriales se revisa el cumplimiento del cronograma  propuesto para la realización de los trámites  catastrales pendientes de evacuar, con el propósito de minimizar el riesgo de vencimiento. En caso de no cumplir con el cronograma propuesto, el responsable del proceso de conservación dará una  primera alerta a través de correo al coordinador de su área para que permita tomar acciones oportunas reprogramando nuevamente las actividades pendientes y si se continua se deberá realizar una acción correctiva._x000a__x000a_Evidencia: Cronograma de trabajo, reporte del seguimiento mensual, acción correctiva realizada (si aplica) y/o correo con las alertas."/>
    <n v="4"/>
    <n v="4"/>
    <n v="1"/>
    <s v="Concepto Favorable"/>
    <m/>
    <m/>
    <m/>
    <s v=""/>
    <m/>
    <m/>
    <m/>
    <m/>
    <s v=""/>
    <m/>
    <n v="1"/>
    <n v="0"/>
    <n v="0"/>
    <n v="1"/>
  </r>
  <r>
    <s v="GCT-2"/>
    <s v="Gestión Catastral"/>
    <x v="3"/>
    <s v="Inoportunidad en los tiempos establecidos para la entrega de los productos resultados del  proceso de formación y actualización catastral con los municipios en jurisdicción del IGAC"/>
    <s v="Cada vez que se inicia un proceso de formación y actualización catastral con un municipio perteneciente a la jurisdicción del IGAC,  la Dirección Territorial realiza seguimiento mensual al plan de trabajo, de tal manera que se cumplan con los tiempos establecidos para la entrega de los productos resultados del proceso. En caso de encontrar retraso en las fechas programadas con la realización de las actividades, el responsable del proceso de Formación y Actualización Catastral,  enviará un correo al Coordinador General del proceso, para que evalúe el porcentaje de cumplimiento de la programación establecida y si se continúa, el Director Territorial informará a través de memorando a la Subdirección de Catastro para que se tomen las medidas necesarias oportunamente y se logre cumplir con los compromisos adquiridos con el municipio._x000a__x000a_Evidencia: Plan de trabajo, Actas de Interventoría, Informes mensuales de los avance de las etapas de actualización, Correos electrónicos y/o memorandos."/>
    <n v="0"/>
    <n v="0"/>
    <s v=""/>
    <s v="Sin meta asignada en el periodo"/>
    <m/>
    <m/>
    <m/>
    <s v=""/>
    <m/>
    <m/>
    <m/>
    <m/>
    <s v=""/>
    <m/>
    <n v="0"/>
    <n v="0"/>
    <n v="1"/>
    <n v="1"/>
  </r>
  <r>
    <s v="GCT-3"/>
    <s v="Gestión Catastral"/>
    <x v="3"/>
    <s v="Inoportunidad en los tiempos establecidos para la entrega de los avalúos comerciales"/>
    <s v="Mensualmente se consolida en la Subdirección de Catastro o Dirección Territorial los contratos que han sido  debidamente perfeccionado junto con la copia de consignación del anticipo (cuando aplica) y radicado, se inicia el trámite del avalúo y se controla el tiempo empleado para la entrega. En caso de estar retrasado con la entrega del avalúo, la Subdirección de Catastro (GIT de Avalúos)  o la Dirección Territorial, deben solicitar la ampliación del plazo mediante oficio, sustentando los motivos y quien haya asignado esta labor deberá dar respuesta por escrito otorgando el tiempo de prórroga para la entrega del avalúo._x000a__x000a_Evidencia: Reporte mensual de los contratos de avalúos comerciales vigentes, Informe mensual de los avances de los avalúos realizados, Oficios de ampliación del tiempo de entrega si aplica."/>
    <n v="4"/>
    <n v="4"/>
    <n v="1"/>
    <s v="Concepto No Favorable"/>
    <m/>
    <m/>
    <m/>
    <s v=""/>
    <m/>
    <m/>
    <m/>
    <m/>
    <s v=""/>
    <m/>
    <n v="0"/>
    <n v="1"/>
    <n v="0"/>
    <n v="0"/>
  </r>
  <r>
    <s v="GDO-3"/>
    <s v="Gestión Documental"/>
    <x v="3"/>
    <s v="Sustracción, eliminación o manipulación indebida de la documentación en el Archivo Central para beneficio particular o de terceros"/>
    <m/>
    <m/>
    <m/>
    <s v=""/>
    <m/>
    <s v="El responsable dentro del GIT de Gestión Documental, o responsable en la Dirección Territorial, realiza seguimiento a la actualización del Inventario documental teniendo en cuenta las transferencias documentales realizadas desde los Archivos de gestión durante el periodo, con el fin de controlar la documentación que reposa en el Archivo Central. En caso de evidenciar que no se ha llevado a cabo la actualización del inventario documental, el Coordinador del GIT de Gestión Documental tomará las acciones pertinentes para efectuar dicha actualización._x000a__x000a_Archivo: Inventario documental actualizado, Inventario de las transferencias documentales y/o evidencia del seguimiento de la actualización del inventario documental o el cronograma de transferencias documentales"/>
    <n v="0"/>
    <n v="0"/>
    <s v=""/>
    <s v="Concepto No Favorable"/>
    <m/>
    <m/>
    <m/>
    <s v=""/>
    <m/>
    <n v="0"/>
    <n v="1"/>
    <n v="0"/>
    <n v="0"/>
  </r>
  <r>
    <s v="GFI-1"/>
    <s v="Gestión Financiera"/>
    <x v="3"/>
    <s v="Registros presupuestales, contables y de tesorería generados inoportunamente"/>
    <m/>
    <m/>
    <m/>
    <s v=""/>
    <m/>
    <s v="Permanentemente, el coordinador del GIT en la Sede Central y los pagadores en las Direcciones territoriales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_x000a__x000a_Evidencia: Documentos soporte de los registros presupuestales"/>
    <n v="1"/>
    <n v="1"/>
    <n v="1"/>
    <s v="Concepto Favorable"/>
    <s v="Permanentemente, el coordinador del GIT en la Sede Central y los pagadores en las Direcciones territoriales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_x000a__x000a_Evidencia: Soportes de los registros presupuestales"/>
    <n v="1"/>
    <n v="1"/>
    <n v="1"/>
    <s v="Concepto No Favorable"/>
    <n v="1"/>
    <n v="1"/>
    <n v="0"/>
    <n v="1"/>
  </r>
  <r>
    <s v="GIS-1"/>
    <s v="Gestión Informática de Soporte"/>
    <x v="3"/>
    <s v="Incumplimiento en los acuerdos de niveles de servicio establecidos en el catálogo de servicios de TI"/>
    <s v="Mensualmente el líder de mesa de servicios y los ingenieros de sistemas de las DT, verifican el estado de las solicitudes de atención, así como los seguimientos asociados a aquellas en estado no resuelto, con el objetivo de identificar los motivos por los cuales no se ha dado solución. En caso de encontrar solicitudes no resueltas en los plazos de los acuerdos de nivel de servicio, se realiza un informe para la jefatura de la OIT, para la generación un plan de atención de solicitudes._x000a__x000a_Evidencia: Reporte de la herramienta de gestión de soporte técnico"/>
    <n v="4"/>
    <n v="4"/>
    <n v="1"/>
    <s v="Concepto Favorable"/>
    <m/>
    <m/>
    <m/>
    <s v=""/>
    <m/>
    <m/>
    <m/>
    <m/>
    <s v=""/>
    <m/>
    <n v="1"/>
    <n v="0"/>
    <n v="0"/>
    <n v="1"/>
  </r>
  <r>
    <s v="GIS-3"/>
    <s v="Gestión Informática de Soporte"/>
    <x v="3"/>
    <s v="Posibilidad de otorgar accesos a la infraestructura tecnológica sin seguir procedimientos  formales para favorecer a un tercero "/>
    <m/>
    <m/>
    <m/>
    <s v=""/>
    <m/>
    <m/>
    <m/>
    <m/>
    <s v=""/>
    <m/>
    <s v="Los ingenieros de sistemas de las DT atienden las solicitudes de permisos de acceso a las bases de datos de Cobol las cuales se gestionan a través de requerimientos de la herramienta tecnológica de la mesa de servicios, a solicitud de los usuarios. El requerimiento debe estar soportado con el correo electrónico de autorización por parte del Director Territorial. En caso de que la solicitud no llegue autorizada por el Director Territorial, el ingeniero no asigna ningún permiso en la herramienta._x000a__x000a_Evidencia: Reportes de solicitudes de permisos de acceso a la base de datos Cobol debidamente autorizada por los Directores Territoriales."/>
    <n v="1"/>
    <n v="1"/>
    <n v="1"/>
    <s v="Concepto Favorable"/>
    <n v="1"/>
    <n v="0"/>
    <n v="0"/>
    <n v="1"/>
  </r>
  <r>
    <s v="GJU-1"/>
    <s v="Gestión Jurídica"/>
    <x v="3"/>
    <s v="Inoportunidad  en la respuesta a los requerimientos en procesos judiciales"/>
    <s v="El responsable asignado de la Oficina Asesora Jurídica en Sede Central, o el abogado en las Direcciones Territoriales, realiza seguimiento y control judicial presencial o virtual dos veces por semana con la finalidad de vigilar y controlar las actuaciones judiciales, a través del diligenciamiento del formato vigente de control de estado de procesos judiciales. (A, B) _x000a__x000a_Evidencia: Formato diligenciado &quot;Control de estado de procesos judiciales&quot; vigente."/>
    <n v="24"/>
    <n v="24"/>
    <n v="1"/>
    <s v="Concepto No Favorable"/>
    <s v="El responsable asignado de la Oficina Asesora Jurídica en Sede Central, o el abogado en las Direcciones Territoriales, solicitarán a través de memorando o correo electrónico los conceptos técnicos a los distintos procesos de la entidad, teniendo en cuenta los términos establecidos por el ente judicial en el requerimiento. _x000a__x000a_Evidencia: Memorando y/o correo electrónico de solicitud de conceptos técnicos."/>
    <n v="1"/>
    <n v="1"/>
    <n v="1"/>
    <s v="Concepto Favorable"/>
    <s v="El(la) Jefe de la Oficina Asesora Jurídica o a quien asigne en Sede Central realiza mensualmente reuniones de seguimiento a los abogados de las Direcciones Territoriales, con la finalidad de retroalimentar, apoyar y controlar la gestión judicial. _x000a__x000a_Evidencia: Convocatoria a través de correo electrónico, acta de reunión, agenda y/o pantallazo de los participantes (convocatoria virtual)"/>
    <n v="1"/>
    <n v="1"/>
    <n v="1"/>
    <s v="Concepto No Favorable"/>
    <n v="1"/>
    <n v="2"/>
    <n v="0"/>
    <n v="1"/>
  </r>
  <r>
    <s v="GJU-2"/>
    <s v="Gestión Jurídica"/>
    <x v="3"/>
    <s v="Respuesta indebida o fuera de los términos legales a los  procesos judiciales, para beneficiar los intereses de un tercero"/>
    <s v="El responsable asignado de la Oficina Asesora Jurídica en Sede Central, o el abogado en las Direcciones Territoriales, realiza seguimiento y control judicial presencial o virtual dos veces por semana con la finalidad de vigilar y controlar las actuaciones judiciales, a través del diligenciamiento del formato vigente de control de estado de procesos judiciales._x000a__x000a_Evidencia: Formato diligenciado &quot;Control de estado de procesos judiciales&quot; vigente."/>
    <n v="24"/>
    <n v="24"/>
    <n v="1"/>
    <s v="Concepto Favorable"/>
    <m/>
    <m/>
    <m/>
    <s v=""/>
    <m/>
    <s v="El(la) Jefe de la Oficina Asesora Jurídica o a quien asigne en Sede Central realiza mensualmente reuniones de seguimiento a los abogados de las Direcciones Territoriales, con la finalidad de retroalimentar, apoyar y controlar la gestión judicial. _x000a__x000a_Evidencia: Convocatoria a través de correo electrónico, acta de reunión, agenda y/o pantallazo de los participantes (convocatoria virtual)"/>
    <n v="1"/>
    <n v="1"/>
    <n v="1"/>
    <s v="Concepto No Favorable"/>
    <n v="1"/>
    <n v="1"/>
    <n v="0"/>
    <n v="1"/>
  </r>
  <r>
    <s v="GSA-1"/>
    <s v="Gestión de Servicios Administrativos"/>
    <x v="3"/>
    <s v=" Gestión inadecuada de los impactos ambientales generados por la entidad"/>
    <m/>
    <m/>
    <m/>
    <s v=""/>
    <m/>
    <s v="El responsable del Sistema de Gestión Ambiental (SGA) realiza seguimiento trimestral al cumplimiento del Plan de Trabajo Ambiental en la Sede Central y en las Direcciones Territoriales, con el fin de asegurar la implementación de las actividades contempladas en el plan, verificando que la información incluida y reportada corresponda al avance conforme a las evidencias suministradas. En caso de encontrar novedades, el profesional se comunicará con la persona que realizó el reporte para que se hagan los ajustes pertinentes._x000a__x000a_Evidencia: Correo electrónico de seguimiento al Plan de Trabajo Ambiental"/>
    <n v="2"/>
    <n v="2"/>
    <n v="1"/>
    <s v="Concepto Favorable"/>
    <s v="El responsable asignado en la Dirección Territorial verifica el cumplimiento de las actividades contempladas en la Matriz de identificación y cumplimiento legal Ambiental y la Matriz de Identificación de aspectos y valoración de impactos ambientales, realizando el reporte respectivo de acuerdo con los controles operacionales de las matrices y la periodicidad definida en cada uno. En caso de encontrar novedades, el profesional en Sede Central se comunicará con la persona que realizó el reporte para que se hagan los ajustes pertinentes._x000a__x000a_Evidencia: Correos de reporte de cumplimiento de los controles operaciones definidos en las matrices  "/>
    <n v="1"/>
    <n v="1"/>
    <n v="1"/>
    <s v="Concepto Favorable"/>
    <n v="2"/>
    <n v="0"/>
    <n v="0"/>
    <n v="2"/>
  </r>
  <r>
    <s v="GSA-2"/>
    <s v="Gestión de Servicios Administrativos"/>
    <x v="3"/>
    <s v="Inoportunidad en la prestación de servicios administrativos y/o infraestructura física para el funcionamiento de la entidad"/>
    <m/>
    <m/>
    <m/>
    <s v=""/>
    <m/>
    <s v="El responsable en las Direcciones Territoriales identifica las necesidades de infraestructura física que requiere y se remite para el estudio, consolidación, priorización y aprobación (según aplique) de la Sede Central de los requerimientos solicitados. En caso de presentar observaciones, se solicita realizar los ajustes al responsable encargado. _x000a__x000a_Evidencia: Correo electrónico con la aprobación de la solicitud y/o Plan de mantenimiento aprobado."/>
    <n v="0"/>
    <n v="0"/>
    <s v=""/>
    <s v="Sin meta asignada en el periodo"/>
    <m/>
    <m/>
    <m/>
    <s v=""/>
    <m/>
    <n v="0"/>
    <n v="0"/>
    <n v="1"/>
    <n v="1"/>
  </r>
  <r>
    <s v="GTH-1"/>
    <s v="Gestión del Talento Humano"/>
    <x v="3"/>
    <s v="Incumplimiento del plan de trabajo del Sistema de Gestión de Seguridad y Salud en el Trabajo vigente"/>
    <s v="El responsable en el GIT de Gestión de Talento Humano y el líder del SGSST realiza seguimiento mensual al Plan de Seguridad y Salud en el Trabajo a través de la verificación y validación de las actividades programadas y cumplimiento, contrastando el informe mensual con el soporte de las evidencias subidas en el Drive y  en caso de no realizar la actividad  se hará la  reprogramación correspondiente.                                                                                                                                                       _x000a__x000a_Evidencias:  Informe mensual soportado con las evidencias en DRIVE y/o reporte del indicador de cumplimiento y/o actas de comité en Direcciones territoriales validando el seguimiento"/>
    <n v="4"/>
    <n v="4"/>
    <n v="1"/>
    <s v="Concepto Favorable"/>
    <m/>
    <m/>
    <m/>
    <s v=""/>
    <m/>
    <m/>
    <m/>
    <m/>
    <s v=""/>
    <m/>
    <n v="1"/>
    <n v="0"/>
    <n v="0"/>
    <n v="1"/>
  </r>
  <r>
    <s v="GTH-3"/>
    <s v="Gestión del Talento Humano"/>
    <x v="3"/>
    <s v="Incumplimiento del Plan Institucional de Capacitación para la vigencia"/>
    <s v="El responsable en el GIT de Gestión de Talento Humano realiza seguimiento mensual al Plan Institucional de Capacitación a través de la verificación y validación de las actividades programada y su cumplimiento, contrastando el informe mensual con el soporte de las evidencias subidas en el Drive y  en caso de no realizar la actividad  se hará la  reprogramación correspondiente._x000a__x000a_Evidencias:  Informe mensual soportado con las evidencias en DRIVE y/o reporte del indicador de cumplimiento y/o reportes de seguimiento de capacitación desde las Direcciones Territoriales"/>
    <n v="4"/>
    <n v="4"/>
    <n v="1"/>
    <s v="Concepto Favorable"/>
    <m/>
    <m/>
    <m/>
    <s v=""/>
    <m/>
    <m/>
    <m/>
    <m/>
    <s v=""/>
    <m/>
    <n v="1"/>
    <n v="0"/>
    <n v="0"/>
    <n v="1"/>
  </r>
  <r>
    <s v="SCP-2"/>
    <s v="Servicio al Ciudadano y Participación"/>
    <x v="3"/>
    <s v="Recibir dádivas para manipular el derecho de turno de las peticiones realizadas por los ciudadanos y/o grupos de interés para beneficio propio o de terceros"/>
    <s v="Trimestralmente el servidor público designado del GIT Servicio al ciudadano realiza seguimiento al cumplimiento del procedimiento y a los protocolos de atención para verificar que estén cumpliendo con lo establecido y no se de prelación a ningún turno. En caso de encontrar que no haya cumplimiento o identificar un incumplimiento al derecho de turno presencial se requiere al funcionario solicitando una justificación de sus actuaciones. _x000a__x000a_Evidencia: Registros de asistencia yo correo electrónico y/o memorando interno con observaciones en caso que aplique"/>
    <n v="2"/>
    <n v="2"/>
    <n v="1"/>
    <s v="Concepto Favorable"/>
    <m/>
    <m/>
    <m/>
    <s v=""/>
    <m/>
    <m/>
    <m/>
    <m/>
    <s v=""/>
    <m/>
    <n v="1"/>
    <n v="0"/>
    <n v="0"/>
    <n v="1"/>
  </r>
  <r>
    <s v="GCO-1"/>
    <s v="Gestión Contractual"/>
    <x v="4"/>
    <s v="Inadecuada supervisión de contratos de adquisición de bienes, obras y servicios "/>
    <s v="El supervisor del contrato revisa el informe de actividades presentado por el contratista y aprueba mediante acta de supervisión, de acuerdo con la periodicidad establecida en el contrato, con el fin de dar trámite al pago correspondiente. En caso de que se presenten inconsistencias o inconformidades en el informe presentado, el supervisor lo rechaza a través del SECOP y retorna al contratista para su ajuste respectivo. _x000a__x000a_Evidencias: Acta de supervisión aprobada, consolidado de contratos a cargo con la supervisión realizada, pantallazos en SECOP del total de contratos a cargo supervisados y/o cualquier otro mecanismo que permita validar la supervisión del total de contratos a cargo. "/>
    <n v="4"/>
    <n v="4"/>
    <n v="1"/>
    <s v="Concepto Favorable"/>
    <m/>
    <m/>
    <m/>
    <s v=""/>
    <m/>
    <m/>
    <m/>
    <m/>
    <s v=""/>
    <m/>
    <n v="1"/>
    <n v="0"/>
    <n v="0"/>
    <n v="1"/>
  </r>
  <r>
    <s v="GCO-2"/>
    <s v="Gestión Contractual"/>
    <x v="4"/>
    <s v="Manipulación del proceso contractual  para beneficio particular o de terceros en la adjudicación de un contrato"/>
    <s v="El responsable en el GIT de Gestión Contractual revisa las condiciones del proceso a adelantar y publica en el SECOP II los documentos que soportan el proceso para conocimiento de los interesados, si se presentan inquietudes u observaciones. En caso de que los interesados presenten requerimientos sobre el proceso, se remitirá al Área u Oficina responsable para contestar y posteriormente se da respuesta a través del SECOP II al solicitante.  _x000a__x000a_Evidencia: Consolidado de observaciones del proceso en la plataforma SECOP II (si aplica)."/>
    <n v="0"/>
    <n v="0"/>
    <s v=""/>
    <s v="Concepto Favorable"/>
    <m/>
    <m/>
    <m/>
    <s v=""/>
    <m/>
    <m/>
    <m/>
    <m/>
    <s v=""/>
    <m/>
    <n v="1"/>
    <n v="0"/>
    <n v="0"/>
    <n v="1"/>
  </r>
  <r>
    <s v="GCO-3"/>
    <s v="Gestión Contractual"/>
    <x v="4"/>
    <s v="Pérdida de bienes de las instalaciones del Almacén del IGAC"/>
    <m/>
    <m/>
    <m/>
    <s v=""/>
    <m/>
    <s v="Los responsables del Almacén, o responsable en Direcciones Territoriales, realizan inventario anualmente de los elementos y bienes almacenados en la bodega, generando un informe de la conciliación de los registros en el sistema frente a los físicos, en caso de presentar diferencias se llevan a cabo las acciones correctivas y ajustes necesarios para subsanar las diferencias presentadas._x000a__x000a_Evidencia: Informes de inventario, actas, comprobantes de ajustes y/o notificaciones por correo electrónico."/>
    <n v="1"/>
    <n v="1"/>
    <n v="1"/>
    <s v="Concepto Favorable"/>
    <m/>
    <m/>
    <m/>
    <s v=""/>
    <m/>
    <n v="1"/>
    <n v="0"/>
    <n v="0"/>
    <n v="1"/>
  </r>
  <r>
    <s v="GCT-1"/>
    <s v="Gestión Catastral"/>
    <x v="4"/>
    <s v="Incumplimiento de los estándares de producción (calidad) en la prestación del servicio público Catastral por excepción"/>
    <s v="Mensualmente en las Direcciones Territoriales se revisa el cumplimiento del cronograma  propuesto para la realización de los trámites  catastrales pendientes de evacuar, con el propósito de minimizar el riesgo de vencimiento. En caso de no cumplir con el cronograma propuesto, el responsable del proceso de conservación dará una  primera alerta a través de correo al coordinador de su área para que permita tomar acciones oportunas reprogramando nuevamente las actividades pendientes y si se continua se deberá realizar una acción correctiva._x000a__x000a_Evidencia: Cronograma de trabajo, reporte del seguimiento mensual, acción correctiva realizada (si aplica) y/o correo con las alertas."/>
    <n v="4"/>
    <n v="4"/>
    <n v="1"/>
    <s v="Concepto Favorable"/>
    <m/>
    <m/>
    <m/>
    <s v=""/>
    <m/>
    <m/>
    <m/>
    <m/>
    <s v=""/>
    <m/>
    <n v="1"/>
    <n v="0"/>
    <n v="0"/>
    <n v="1"/>
  </r>
  <r>
    <s v="GCT-2"/>
    <s v="Gestión Catastral"/>
    <x v="4"/>
    <s v="Inoportunidad en los tiempos establecidos para la entrega de los productos resultados del  proceso de formación y actualización catastral con los municipios en jurisdicción del IGAC"/>
    <s v="Cada vez que se inicia un proceso de formación y actualización catastral con un municipio perteneciente a la jurisdicción del IGAC,  la Dirección Territorial realiza seguimiento mensual al plan de trabajo, de tal manera que se cumplan con los tiempos establecidos para la entrega de los productos resultados del proceso. En caso de encontrar retraso en las fechas programadas con la realización de las actividades, el responsable del proceso de Formación y Actualización Catastral,  enviará un correo al Coordinador General del proceso, para que evalúe el porcentaje de cumplimiento de la programación establecida y si se continúa, el Director Territorial informará a través de memorando a la Subdirección de Catastro para que se tomen las medidas necesarias oportunamente y se logre cumplir con los compromisos adquiridos con el municipio._x000a__x000a_Evidencia: Plan de trabajo, Actas de Interventoría, Informes mensuales de los avance de las etapas de actualización, Correos electrónicos y/o memorandos."/>
    <n v="0"/>
    <n v="0"/>
    <s v=""/>
    <s v="Concepto No Favorable"/>
    <m/>
    <m/>
    <m/>
    <s v=""/>
    <m/>
    <m/>
    <m/>
    <m/>
    <s v=""/>
    <m/>
    <n v="0"/>
    <n v="1"/>
    <n v="0"/>
    <n v="0"/>
  </r>
  <r>
    <s v="GCT-3"/>
    <s v="Gestión Catastral"/>
    <x v="4"/>
    <s v="Inoportunidad en los tiempos establecidos para la entrega de los avalúos comerciales"/>
    <s v="Mensualmente se consolida en la Subdirección de Catastro o Dirección Territorial los contratos que han sido  debidamente perfeccionado junto con la copia de consignación del anticipo (cuando aplica) y radicado, se inicia el trámite del avalúo y se controla el tiempo empleado para la entrega. En caso de estar retrasado con la entrega del avalúo, la Subdirección de Catastro (GIT de Avalúos)  o la Dirección Territorial, deben solicitar la ampliación del plazo mediante oficio, sustentando los motivos y quien haya asignado esta labor deberá dar respuesta por escrito otorgando el tiempo de prórroga para la entrega del avalúo._x000a__x000a_Evidencia: Reporte mensual de los contratos de avalúos comerciales vigentes, Informe mensual de los avances de los avalúos realizados, Oficios de ampliación del tiempo de entrega si aplica."/>
    <n v="0"/>
    <n v="0"/>
    <s v=""/>
    <s v="Sin meta asignada en el periodo"/>
    <m/>
    <m/>
    <m/>
    <s v=""/>
    <m/>
    <m/>
    <m/>
    <m/>
    <s v=""/>
    <m/>
    <n v="0"/>
    <n v="0"/>
    <n v="1"/>
    <n v="1"/>
  </r>
  <r>
    <s v="GDO-3"/>
    <s v="Gestión Documental"/>
    <x v="4"/>
    <s v="Sustracción, eliminación o manipulación indebida de la documentación en el Archivo Central para beneficio particular o de terceros"/>
    <m/>
    <m/>
    <m/>
    <s v=""/>
    <m/>
    <s v="El responsable dentro del GIT de Gestión Documental, o responsable en la Dirección Territorial, realiza seguimiento a la actualización del Inventario documental teniendo en cuenta las transferencias documentales realizadas desde los Archivos de gestión durante el periodo, con el fin de controlar la documentación que reposa en el Archivo Central. En caso de evidenciar que no se ha llevado a cabo la actualización del inventario documental, el Coordinador del GIT de Gestión Documental tomará las acciones pertinentes para efectuar dicha actualización._x000a__x000a_Archivo: Inventario documental actualizado, Inventario de las transferencias documentales y/o evidencia del seguimiento de la actualización del inventario documental o el cronograma de transferencias documentales"/>
    <n v="0"/>
    <n v="0"/>
    <s v=""/>
    <s v="Concepto No Favorable"/>
    <m/>
    <m/>
    <m/>
    <s v=""/>
    <m/>
    <n v="0"/>
    <n v="1"/>
    <n v="0"/>
    <n v="0"/>
  </r>
  <r>
    <s v="GFI-1"/>
    <s v="Gestión Financiera"/>
    <x v="4"/>
    <s v="Registros presupuestales, contables y de tesorería generados inoportunamente"/>
    <m/>
    <m/>
    <m/>
    <s v=""/>
    <m/>
    <s v="Permanentemente, el coordinador del GIT en la Sede Central y los pagadores en las Direcciones territoriales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_x000a__x000a_Evidencia: Documentos soporte de los registros presupuestales"/>
    <n v="40"/>
    <n v="40"/>
    <n v="1"/>
    <s v="Concepto Favorable"/>
    <s v="Permanentemente, el coordinador del GIT en la Sede Central y los pagadores en las Direcciones territoriales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_x000a__x000a_Evidencia: Soportes de los registros presupuestales"/>
    <n v="1"/>
    <n v="1"/>
    <n v="1"/>
    <s v="Concepto Favorable"/>
    <n v="2"/>
    <n v="0"/>
    <n v="0"/>
    <n v="2"/>
  </r>
  <r>
    <s v="GIS-1"/>
    <s v="Gestión Informática de Soporte"/>
    <x v="4"/>
    <s v="Incumplimiento en los acuerdos de niveles de servicio establecidos en el catálogo de servicios de TI"/>
    <s v="Mensualmente el líder de mesa de servicios y los ingenieros de sistemas de las DT, verifican el estado de las solicitudes de atención, así como los seguimientos asociados a aquellas en estado no resuelto, con el objetivo de identificar los motivos por los cuales no se ha dado solución. En caso de encontrar solicitudes no resueltas en los plazos de los acuerdos de nivel de servicio, se realiza un informe para la jefatura de la OIT, para la generación un plan de atención de solicitudes._x000a__x000a_Evidencia: Reporte de la herramienta de gestión de soporte técnico"/>
    <n v="4"/>
    <n v="4"/>
    <n v="1"/>
    <s v="Concepto Favorable"/>
    <m/>
    <m/>
    <m/>
    <s v=""/>
    <m/>
    <m/>
    <m/>
    <m/>
    <s v=""/>
    <m/>
    <n v="1"/>
    <n v="0"/>
    <n v="0"/>
    <n v="1"/>
  </r>
  <r>
    <s v="GIS-3"/>
    <s v="Gestión Informática de Soporte"/>
    <x v="4"/>
    <s v="Posibilidad de otorgar accesos a la infraestructura tecnológica sin seguir procedimientos  formales para favorecer a un tercero "/>
    <m/>
    <m/>
    <m/>
    <s v=""/>
    <m/>
    <m/>
    <m/>
    <m/>
    <s v=""/>
    <m/>
    <s v="Los ingenieros de sistemas de las DT atienden las solicitudes de permisos de acceso a las bases de datos de Cobol las cuales se gestionan a través de requerimientos de la herramienta tecnológica de la mesa de servicios, a solicitud de los usuarios. El requerimiento debe estar soportado con el correo electrónico de autorización por parte del Director Territorial. En caso de que la solicitud no llegue autorizada por el Director Territorial, el ingeniero no asigna ningún permiso en la herramienta._x000a__x000a_Evidencia: Reportes de solicitudes de permisos de acceso a la base de datos Cobol debidamente autorizada por los Directores Territoriales."/>
    <n v="1"/>
    <n v="1"/>
    <n v="1"/>
    <s v="Concepto Favorable"/>
    <n v="1"/>
    <n v="0"/>
    <n v="0"/>
    <n v="1"/>
  </r>
  <r>
    <s v="GJU-1"/>
    <s v="Gestión Jurídica"/>
    <x v="4"/>
    <s v="Inoportunidad  en la respuesta a los requerimientos en procesos judiciales"/>
    <s v="El responsable asignado de la Oficina Asesora Jurídica en Sede Central, o el abogado en las Direcciones Territoriales, realiza seguimiento y control judicial presencial o virtual dos veces por semana con la finalidad de vigilar y controlar las actuaciones judiciales, a través del diligenciamiento del formato vigente de control de estado de procesos judiciales. (A, B) _x000a__x000a_Evidencia: Formato diligenciado &quot;Control de estado de procesos judiciales&quot; vigente."/>
    <n v="1"/>
    <n v="32"/>
    <n v="1"/>
    <s v="Concepto Favorable"/>
    <s v="El responsable asignado de la Oficina Asesora Jurídica en Sede Central, o el abogado en las Direcciones Territoriales, solicitarán a través de memorando o correo electrónico los conceptos técnicos a los distintos procesos de la entidad, teniendo en cuenta los términos establecidos por el ente judicial en el requerimiento. _x000a__x000a_Evidencia: Memorando y/o correo electrónico de solicitud de conceptos técnicos."/>
    <n v="1"/>
    <n v="1"/>
    <n v="1"/>
    <s v="Sin meta asignada en el periodo"/>
    <s v="El(la) Jefe de la Oficina Asesora Jurídica o a quien asigne en Sede Central realiza mensualmente reuniones de seguimiento a los abogados de las Direcciones Territoriales, con la finalidad de retroalimentar, apoyar y controlar la gestión judicial. _x000a__x000a_Evidencia: Convocatoria a través de correo electrónico, acta de reunión, agenda y/o pantallazo de los participantes (convocatoria virtual)"/>
    <n v="0"/>
    <n v="0"/>
    <s v=""/>
    <s v="Concepto No Favorable"/>
    <n v="1"/>
    <n v="1"/>
    <n v="1"/>
    <n v="2"/>
  </r>
  <r>
    <s v="GJU-2"/>
    <s v="Gestión Jurídica"/>
    <x v="4"/>
    <s v="Respuesta indebida o fuera de los términos legales a los  procesos judiciales, para beneficiar los intereses de un tercero"/>
    <s v="El responsable asignado de la Oficina Asesora Jurídica en Sede Central, o el abogado en las Direcciones Territoriales, realiza seguimiento y control judicial presencial o virtual dos veces por semana con la finalidad de vigilar y controlar las actuaciones judiciales, a través del diligenciamiento del formato vigente de control de estado de procesos judiciales._x000a__x000a_Evidencia: Formato diligenciado &quot;Control de estado de procesos judiciales&quot; vigente."/>
    <n v="1"/>
    <n v="32"/>
    <n v="1"/>
    <s v="Concepto Favorable"/>
    <m/>
    <m/>
    <m/>
    <s v=""/>
    <m/>
    <s v="El(la) Jefe de la Oficina Asesora Jurídica o a quien asigne en Sede Central realiza mensualmente reuniones de seguimiento a los abogados de las Direcciones Territoriales, con la finalidad de retroalimentar, apoyar y controlar la gestión judicial. _x000a__x000a_Evidencia: Convocatoria a través de correo electrónico, acta de reunión, agenda y/o pantallazo de los participantes (convocatoria virtual)"/>
    <n v="1"/>
    <n v="1"/>
    <n v="1"/>
    <s v="Concepto No Favorable"/>
    <n v="1"/>
    <n v="1"/>
    <n v="0"/>
    <n v="1"/>
  </r>
  <r>
    <s v="GSA-1"/>
    <s v="Gestión de Servicios Administrativos"/>
    <x v="4"/>
    <s v=" Gestión inadecuada de los impactos ambientales generados por la entidad"/>
    <m/>
    <m/>
    <m/>
    <s v=""/>
    <m/>
    <s v="El responsable del Sistema de Gestión Ambiental (SGA) realiza seguimiento trimestral al cumplimiento del Plan de Trabajo Ambiental en la Sede Central y en las Direcciones Territoriales, con el fin de asegurar la implementación de las actividades contempladas en el plan, verificando que la información incluida y reportada corresponda al avance conforme a las evidencias suministradas. En caso de encontrar novedades, el profesional se comunicará con la persona que realizó el reporte para que se hagan los ajustes pertinentes._x000a__x000a_Evidencia: Correo electrónico de seguimiento al Plan de Trabajo Ambiental"/>
    <n v="1"/>
    <n v="1"/>
    <n v="1"/>
    <s v="Concepto Favorable"/>
    <s v="El responsable asignado en la Dirección Territorial verifica el cumplimiento de las actividades contempladas en la Matriz de identificación y cumplimiento legal Ambiental y la Matriz de Identificación de aspectos y valoración de impactos ambientales, realizando el reporte respectivo de acuerdo con los controles operacionales de las matrices y la periodicidad definida en cada uno. En caso de encontrar novedades, el profesional en Sede Central se comunicará con la persona que realizó el reporte para que se hagan los ajustes pertinentes._x000a__x000a_Evidencia: Correos de reporte de cumplimiento de los controles operaciones definidos en las matrices  "/>
    <n v="4"/>
    <n v="4"/>
    <n v="1"/>
    <s v="Concepto Favorable"/>
    <n v="2"/>
    <n v="0"/>
    <n v="0"/>
    <n v="2"/>
  </r>
  <r>
    <s v="GSA-2"/>
    <s v="Gestión de Servicios Administrativos"/>
    <x v="4"/>
    <s v="Inoportunidad en la prestación de servicios administrativos y/o infraestructura física para el funcionamiento de la entidad"/>
    <m/>
    <m/>
    <m/>
    <s v=""/>
    <m/>
    <s v="El responsable en las Direcciones Territoriales identifica las necesidades de infraestructura física que requiere y se remite para el estudio, consolidación, priorización y aprobación (según aplique) de la Sede Central de los requerimientos solicitados. En caso de presentar observaciones, se solicita realizar los ajustes al responsable encargado. _x000a__x000a_Evidencia: Correo electrónico con la aprobación de la solicitud y/o Plan de mantenimiento aprobado."/>
    <n v="1"/>
    <n v="1"/>
    <n v="1"/>
    <s v="Concepto Favorable"/>
    <m/>
    <m/>
    <m/>
    <s v=""/>
    <m/>
    <n v="1"/>
    <n v="0"/>
    <n v="0"/>
    <n v="1"/>
  </r>
  <r>
    <s v="GTH-1"/>
    <s v="Gestión del Talento Humano"/>
    <x v="4"/>
    <s v="Incumplimiento del plan de trabajo del Sistema de Gestión de Seguridad y Salud en el Trabajo vigente"/>
    <s v="El responsable en el GIT de Gestión de Talento Humano y el líder del SGSST realiza seguimiento mensual al Plan de Seguridad y Salud en el Trabajo a través de la verificación y validación de las actividades programadas y cumplimiento, contrastando el informe mensual con el soporte de las evidencias subidas en el Drive y  en caso de no realizar la actividad  se hará la  reprogramación correspondiente.                                                                                                                                                       _x000a__x000a_Evidencias:  Informe mensual soportado con las evidencias en DRIVE y/o reporte del indicador de cumplimiento y/o actas de comité en Direcciones territoriales validando el seguimiento"/>
    <n v="4"/>
    <n v="4"/>
    <n v="1"/>
    <s v="Concepto Favorable"/>
    <m/>
    <m/>
    <m/>
    <s v=""/>
    <m/>
    <m/>
    <m/>
    <m/>
    <s v=""/>
    <m/>
    <n v="1"/>
    <n v="0"/>
    <n v="0"/>
    <n v="1"/>
  </r>
  <r>
    <s v="GTH-3"/>
    <s v="Gestión del Talento Humano"/>
    <x v="4"/>
    <s v="Incumplimiento del Plan Institucional de Capacitación para la vigencia"/>
    <s v="El responsable en el GIT de Gestión de Talento Humano realiza seguimiento mensual al Plan Institucional de Capacitación a través de la verificación y validación de las actividades programada y su cumplimiento, contrastando el informe mensual con el soporte de las evidencias subidas en el Drive y  en caso de no realizar la actividad  se hará la  reprogramación correspondiente._x000a__x000a_Evidencias:  Informe mensual soportado con las evidencias en DRIVE y/o reporte del indicador de cumplimiento y/o reportes de seguimiento de capacitación desde las Direcciones Territoriales"/>
    <n v="4"/>
    <n v="4"/>
    <n v="1"/>
    <s v="Concepto Favorable"/>
    <m/>
    <m/>
    <m/>
    <s v=""/>
    <m/>
    <m/>
    <m/>
    <m/>
    <s v=""/>
    <m/>
    <n v="1"/>
    <n v="0"/>
    <n v="0"/>
    <n v="1"/>
  </r>
  <r>
    <s v="SCP-2"/>
    <s v="Servicio al Ciudadano y Participación"/>
    <x v="4"/>
    <s v="Recibir dádivas para manipular el derecho de turno de las peticiones realizadas por los ciudadanos y/o grupos de interés para beneficio propio o de terceros"/>
    <s v="Trimestralmente el servidor público designado del GIT Servicio al ciudadano realiza seguimiento al cumplimiento del procedimiento y a los protocolos de atención para verificar que estén cumpliendo con lo establecido y no se de prelación a ningún turno. En caso de encontrar que no haya cumplimiento o identificar un incumplimiento al derecho de turno presencial se requiere al funcionario solicitando una justificación de sus actuaciones. _x000a__x000a_Evidencia: Registros de asistencia yo correo electrónico y/o memorando interno con observaciones en caso que aplique"/>
    <n v="0"/>
    <n v="0"/>
    <s v=""/>
    <s v="Concepto No Favorable"/>
    <m/>
    <m/>
    <m/>
    <s v=""/>
    <m/>
    <m/>
    <m/>
    <m/>
    <s v=""/>
    <m/>
    <n v="0"/>
    <n v="1"/>
    <n v="0"/>
    <n v="0"/>
  </r>
  <r>
    <s v="GCO-1"/>
    <s v="Gestión Contractual"/>
    <x v="5"/>
    <s v="Inadecuada supervisión de contratos de adquisición de bienes, obras y servicios "/>
    <s v="El supervisor del contrato revisa el informe de actividades presentado por el contratista y aprueba mediante acta de supervisión, de acuerdo con la periodicidad establecida en el contrato, con el fin de dar trámite al pago correspondiente. En caso de que se presenten inconsistencias o inconformidades en el informe presentado, el supervisor lo rechaza a través del SECOP y retorna al contratista para su ajuste respectivo. _x000a__x000a_Evidencias: Acta de supervisión aprobada, consolidado de contratos a cargo con la supervisión realizada, pantallazos en SECOP del total de contratos a cargo supervisados y/o cualquier otro mecanismo que permita validar la supervisión del total de contratos a cargo. "/>
    <n v="4"/>
    <n v="4"/>
    <n v="1"/>
    <s v="Concepto Favorable"/>
    <m/>
    <m/>
    <m/>
    <s v=""/>
    <m/>
    <m/>
    <m/>
    <m/>
    <s v=""/>
    <m/>
    <n v="1"/>
    <n v="0"/>
    <n v="0"/>
    <n v="1"/>
  </r>
  <r>
    <s v="GCO-2"/>
    <s v="Gestión Contractual"/>
    <x v="5"/>
    <s v="Manipulación del proceso contractual  para beneficio particular o de terceros en la adjudicación de un contrato"/>
    <s v="El responsable en el GIT de Gestión Contractual revisa las condiciones del proceso a adelantar y publica en el SECOP II los documentos que soportan el proceso para conocimiento de los interesados, si se presentan inquietudes u observaciones. En caso de que los interesados presenten requerimientos sobre el proceso, se remitirá al Área u Oficina responsable para contestar y posteriormente se da respuesta a través del SECOP II al solicitante.  _x000a__x000a_Evidencia: Consolidado de observaciones del proceso en la plataforma SECOP II (si aplica)."/>
    <n v="0"/>
    <n v="0"/>
    <s v=""/>
    <s v="Concepto Favorable"/>
    <m/>
    <m/>
    <m/>
    <s v=""/>
    <m/>
    <m/>
    <m/>
    <m/>
    <s v=""/>
    <m/>
    <n v="1"/>
    <n v="0"/>
    <n v="0"/>
    <n v="1"/>
  </r>
  <r>
    <s v="GCO-3"/>
    <s v="Gestión Contractual"/>
    <x v="5"/>
    <s v="Pérdida de bienes de las instalaciones del Almacén del IGAC"/>
    <m/>
    <m/>
    <m/>
    <s v=""/>
    <m/>
    <s v="Los responsables del Almacén, o responsable en Direcciones Territoriales, realizan inventario anualmente de los elementos y bienes almacenados en la bodega, generando un informe de la conciliación de los registros en el sistema frente a los físicos, en caso de presentar diferencias se llevan a cabo las acciones correctivas y ajustes necesarios para subsanar las diferencias presentadas._x000a__x000a_Evidencia: Informes de inventario, actas, comprobantes de ajustes y/o notificaciones por correo electrónico."/>
    <n v="0"/>
    <n v="0"/>
    <s v=""/>
    <s v="Concepto Favorable"/>
    <m/>
    <m/>
    <m/>
    <s v=""/>
    <m/>
    <n v="1"/>
    <n v="0"/>
    <n v="0"/>
    <n v="1"/>
  </r>
  <r>
    <s v="GCT-1"/>
    <s v="Gestión Catastral"/>
    <x v="5"/>
    <s v="Incumplimiento de los estándares de producción (calidad) en la prestación del servicio público Catastral por excepción"/>
    <s v="Mensualmente en las Direcciones Territoriales se revisa el cumplimiento del cronograma  propuesto para la realización de los trámites  catastrales pendientes de evacuar, con el propósito de minimizar el riesgo de vencimiento. En caso de no cumplir con el cronograma propuesto, el responsable del proceso de conservación dará una  primera alerta a través de correo al coordinador de su área para que permita tomar acciones oportunas reprogramando nuevamente las actividades pendientes y si se continua se deberá realizar una acción correctiva._x000a__x000a_Evidencia: Cronograma de trabajo, reporte del seguimiento mensual, acción correctiva realizada (si aplica) y/o correo con las alertas."/>
    <n v="4"/>
    <n v="4"/>
    <n v="1"/>
    <s v="Concepto Favorable"/>
    <m/>
    <m/>
    <m/>
    <s v=""/>
    <m/>
    <m/>
    <m/>
    <m/>
    <s v=""/>
    <m/>
    <n v="1"/>
    <n v="0"/>
    <n v="0"/>
    <n v="1"/>
  </r>
  <r>
    <s v="GCT-2"/>
    <s v="Gestión Catastral"/>
    <x v="5"/>
    <s v="Inoportunidad en los tiempos establecidos para la entrega de los productos resultados del  proceso de formación y actualización catastral con los municipios en jurisdicción del IGAC"/>
    <s v="Cada vez que se inicia un proceso de formación y actualización catastral con un municipio perteneciente a la jurisdicción del IGAC,  la Dirección Territorial realiza seguimiento mensual al plan de trabajo, de tal manera que se cumplan con los tiempos establecidos para la entrega de los productos resultados del proceso. En caso de encontrar retraso en las fechas programadas con la realización de las actividades, el responsable del proceso de Formación y Actualización Catastral,  enviará un correo al Coordinador General del proceso, para que evalúe el porcentaje de cumplimiento de la programación establecida y si se continúa, el Director Territorial informará a través de memorando a la Subdirección de Catastro para que se tomen las medidas necesarias oportunamente y se logre cumplir con los compromisos adquiridos con el municipio._x000a__x000a_Evidencia: Plan de trabajo, Actas de Interventoría, Informes mensuales de los avance de las etapas de actualización, Correos electrónicos y/o memorandos."/>
    <n v="1"/>
    <n v="1"/>
    <n v="1"/>
    <s v="Concepto Favorable"/>
    <m/>
    <m/>
    <m/>
    <s v=""/>
    <m/>
    <m/>
    <m/>
    <m/>
    <s v=""/>
    <m/>
    <n v="1"/>
    <n v="0"/>
    <n v="0"/>
    <n v="1"/>
  </r>
  <r>
    <s v="GCT-3"/>
    <s v="Gestión Catastral"/>
    <x v="5"/>
    <s v="Inoportunidad en los tiempos establecidos para la entrega de los avalúos comerciales"/>
    <s v="Mensualmente se consolida en la Subdirección de Catastro o Dirección Territorial los contratos que han sido  debidamente perfeccionado junto con la copia de consignación del anticipo (cuando aplica) y radicado, se inicia el trámite del avalúo y se controla el tiempo empleado para la entrega. En caso de estar retrasado con la entrega del avalúo, la Subdirección de Catastro (GIT de Avalúos)  o la Dirección Territorial, deben solicitar la ampliación del plazo mediante oficio, sustentando los motivos y quien haya asignado esta labor deberá dar respuesta por escrito otorgando el tiempo de prórroga para la entrega del avalúo._x000a__x000a_Evidencia: Reporte mensual de los contratos de avalúos comerciales vigentes, Informe mensual de los avances de los avalúos realizados, Oficios de ampliación del tiempo de entrega si aplica."/>
    <n v="0"/>
    <n v="0"/>
    <s v=""/>
    <s v="Sin meta asignada en el periodo"/>
    <m/>
    <m/>
    <m/>
    <s v=""/>
    <m/>
    <m/>
    <m/>
    <m/>
    <s v=""/>
    <m/>
    <n v="0"/>
    <n v="0"/>
    <n v="1"/>
    <n v="1"/>
  </r>
  <r>
    <s v="GDO-3"/>
    <s v="Gestión Documental"/>
    <x v="5"/>
    <s v="Sustracción, eliminación o manipulación indebida de la documentación en el Archivo Central para beneficio particular o de terceros"/>
    <m/>
    <m/>
    <m/>
    <s v=""/>
    <m/>
    <s v="El responsable dentro del GIT de Gestión Documental, o responsable en la Dirección Territorial, realiza seguimiento a la actualización del Inventario documental teniendo en cuenta las transferencias documentales realizadas desde los Archivos de gestión durante el periodo, con el fin de controlar la documentación que reposa en el Archivo Central. En caso de evidenciar que no se ha llevado a cabo la actualización del inventario documental, el Coordinador del GIT de Gestión Documental tomará las acciones pertinentes para efectuar dicha actualización._x000a__x000a_Archivo: Inventario documental actualizado, Inventario de las transferencias documentales y/o evidencia del seguimiento de la actualización del inventario documental o el cronograma de transferencias documentales"/>
    <n v="1"/>
    <n v="1"/>
    <n v="1"/>
    <s v="Concepto Favorable"/>
    <m/>
    <m/>
    <m/>
    <s v=""/>
    <m/>
    <n v="1"/>
    <n v="0"/>
    <n v="0"/>
    <n v="1"/>
  </r>
  <r>
    <s v="GFI-1"/>
    <s v="Gestión Financiera"/>
    <x v="5"/>
    <s v="Registros presupuestales, contables y de tesorería generados inoportunamente"/>
    <m/>
    <m/>
    <m/>
    <s v=""/>
    <m/>
    <s v="Permanentemente, el coordinador del GIT en la Sede Central y los pagadores en las Direcciones territoriales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_x000a__x000a_Evidencia: Documentos soporte de los registros presupuestales"/>
    <n v="4"/>
    <n v="4"/>
    <n v="1"/>
    <s v="Concepto Favorable"/>
    <s v="Permanentemente, el coordinador del GIT en la Sede Central y los pagadores en las Direcciones territoriales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_x000a__x000a_Evidencia: Soportes de los registros presupuestales"/>
    <n v="3"/>
    <n v="3"/>
    <n v="1"/>
    <s v="Concepto Favorable"/>
    <n v="2"/>
    <n v="0"/>
    <n v="0"/>
    <n v="2"/>
  </r>
  <r>
    <s v="GIS-1"/>
    <s v="Gestión Informática de Soporte"/>
    <x v="5"/>
    <s v="Incumplimiento en los acuerdos de niveles de servicio establecidos en el catálogo de servicios de TI"/>
    <s v="Mensualmente el líder de mesa de servicios y los ingenieros de sistemas de las DT, verifican el estado de las solicitudes de atención, así como los seguimientos asociados a aquellas en estado no resuelto, con el objetivo de identificar los motivos por los cuales no se ha dado solución. En caso de encontrar solicitudes no resueltas en los plazos de los acuerdos de nivel de servicio, se realiza un informe para la jefatura de la OIT, para la generación un plan de atención de solicitudes._x000a__x000a_Evidencia: Reporte de la herramienta de gestión de soporte técnico"/>
    <n v="4"/>
    <n v="4"/>
    <n v="1"/>
    <s v="Concepto Favorable"/>
    <m/>
    <m/>
    <m/>
    <s v=""/>
    <m/>
    <m/>
    <m/>
    <m/>
    <s v=""/>
    <m/>
    <n v="1"/>
    <n v="0"/>
    <n v="0"/>
    <n v="1"/>
  </r>
  <r>
    <s v="GIS-3"/>
    <s v="Gestión Informática de Soporte"/>
    <x v="5"/>
    <s v="Posibilidad de otorgar accesos a la infraestructura tecnológica sin seguir procedimientos  formales para favorecer a un tercero "/>
    <m/>
    <m/>
    <m/>
    <s v=""/>
    <m/>
    <m/>
    <m/>
    <m/>
    <s v=""/>
    <m/>
    <s v="Los ingenieros de sistemas de las DT atienden las solicitudes de permisos de acceso a las bases de datos de Cobol las cuales se gestionan a través de requerimientos de la herramienta tecnológica de la mesa de servicios, a solicitud de los usuarios. El requerimiento debe estar soportado con el correo electrónico de autorización por parte del Director Territorial. En caso de que la solicitud no llegue autorizada por el Director Territorial, el ingeniero no asigna ningún permiso en la herramienta._x000a__x000a_Evidencia: Reportes de solicitudes de permisos de acceso a la base de datos Cobol debidamente autorizada por los Directores Territoriales."/>
    <n v="8"/>
    <n v="8"/>
    <n v="1"/>
    <s v="Concepto Favorable"/>
    <n v="1"/>
    <n v="0"/>
    <n v="0"/>
    <n v="1"/>
  </r>
  <r>
    <s v="GJU-1"/>
    <s v="Gestión Jurídica"/>
    <x v="5"/>
    <s v="Inoportunidad  en la respuesta a los requerimientos en procesos judiciales"/>
    <s v="El responsable asignado de la Oficina Asesora Jurídica en Sede Central, o el abogado en las Direcciones Territoriales, realiza seguimiento y control judicial presencial o virtual dos veces por semana con la finalidad de vigilar y controlar las actuaciones judiciales, a través del diligenciamiento del formato vigente de control de estado de procesos judiciales. (A, B) _x000a__x000a_Evidencia: Formato diligenciado &quot;Control de estado de procesos judiciales&quot; vigente."/>
    <n v="32"/>
    <n v="32"/>
    <n v="1"/>
    <s v="Concepto Favorable"/>
    <s v="El responsable asignado de la Oficina Asesora Jurídica en Sede Central, o el abogado en las Direcciones Territoriales, solicitarán a través de memorando o correo electrónico los conceptos técnicos a los distintos procesos de la entidad, teniendo en cuenta los términos establecidos por el ente judicial en el requerimiento. _x000a__x000a_Evidencia: Memorando y/o correo electrónico de solicitud de conceptos técnicos."/>
    <n v="6"/>
    <n v="6"/>
    <n v="1"/>
    <s v="Concepto Favorable"/>
    <s v="El(la) Jefe de la Oficina Asesora Jurídica o a quien asigne en Sede Central realiza mensualmente reuniones de seguimiento a los abogados de las Direcciones Territoriales, con la finalidad de retroalimentar, apoyar y controlar la gestión judicial. _x000a__x000a_Evidencia: Convocatoria a través de correo electrónico, acta de reunión, agenda y/o pantallazo de los participantes (convocatoria virtual)"/>
    <n v="2"/>
    <n v="2"/>
    <n v="1"/>
    <s v="Concepto Favorable"/>
    <n v="3"/>
    <n v="0"/>
    <n v="0"/>
    <n v="3"/>
  </r>
  <r>
    <s v="GJU-2"/>
    <s v="Gestión Jurídica"/>
    <x v="5"/>
    <s v="Respuesta indebida o fuera de los términos legales a los  procesos judiciales, para beneficiar los intereses de un tercero"/>
    <s v="El responsable asignado de la Oficina Asesora Jurídica en Sede Central, o el abogado en las Direcciones Territoriales, realiza seguimiento y control judicial presencial o virtual dos veces por semana con la finalidad de vigilar y controlar las actuaciones judiciales, a través del diligenciamiento del formato vigente de control de estado de procesos judiciales._x000a__x000a_Evidencia: Formato diligenciado &quot;Control de estado de procesos judiciales&quot; vigente."/>
    <n v="32"/>
    <n v="32"/>
    <n v="1"/>
    <s v="Concepto Favorable"/>
    <m/>
    <m/>
    <m/>
    <s v=""/>
    <m/>
    <s v="El(la) Jefe de la Oficina Asesora Jurídica o a quien asigne en Sede Central realiza mensualmente reuniones de seguimiento a los abogados de las Direcciones Territoriales, con la finalidad de retroalimentar, apoyar y controlar la gestión judicial. _x000a__x000a_Evidencia: Convocatoria a través de correo electrónico, acta de reunión, agenda y/o pantallazo de los participantes (convocatoria virtual)"/>
    <n v="2"/>
    <n v="2"/>
    <n v="1"/>
    <s v="Concepto Favorable"/>
    <n v="2"/>
    <n v="0"/>
    <n v="0"/>
    <n v="2"/>
  </r>
  <r>
    <s v="GSA-1"/>
    <s v="Gestión de Servicios Administrativos"/>
    <x v="5"/>
    <s v=" Gestión inadecuada de los impactos ambientales generados por la entidad"/>
    <m/>
    <m/>
    <m/>
    <s v=""/>
    <m/>
    <s v="El responsable del Sistema de Gestión Ambiental (SGA) realiza seguimiento trimestral al cumplimiento del Plan de Trabajo Ambiental en la Sede Central y en las Direcciones Territoriales, con el fin de asegurar la implementación de las actividades contempladas en el plan, verificando que la información incluida y reportada corresponda al avance conforme a las evidencias suministradas. En caso de encontrar novedades, el profesional se comunicará con la persona que realizó el reporte para que se hagan los ajustes pertinentes._x000a__x000a_Evidencia: Correo electrónico de seguimiento al Plan de Trabajo Ambiental"/>
    <n v="4"/>
    <n v="4"/>
    <n v="1"/>
    <s v="Concepto Favorable"/>
    <s v="El responsable asignado en la Dirección Territorial verifica el cumplimiento de las actividades contempladas en la Matriz de identificación y cumplimiento legal Ambiental y la Matriz de Identificación de aspectos y valoración de impactos ambientales, realizando el reporte respectivo de acuerdo con los controles operacionales de las matrices y la periodicidad definida en cada uno. En caso de encontrar novedades, el profesional en Sede Central se comunicará con la persona que realizó el reporte para que se hagan los ajustes pertinentes._x000a__x000a_Evidencia: Correos de reporte de cumplimiento de los controles operaciones definidos en las matrices  "/>
    <n v="2"/>
    <n v="2"/>
    <n v="1"/>
    <s v="Concepto Favorable"/>
    <n v="2"/>
    <n v="0"/>
    <n v="0"/>
    <n v="2"/>
  </r>
  <r>
    <s v="GSA-2"/>
    <s v="Gestión de Servicios Administrativos"/>
    <x v="5"/>
    <s v="Inoportunidad en la prestación de servicios administrativos y/o infraestructura física para el funcionamiento de la entidad"/>
    <m/>
    <m/>
    <m/>
    <s v=""/>
    <m/>
    <s v="El responsable en las Direcciones Territoriales identifica las necesidades de infraestructura física que requiere y se remite para el estudio, consolidación, priorización y aprobación (según aplique) de la Sede Central de los requerimientos solicitados. En caso de presentar observaciones, se solicita realizar los ajustes al responsable encargado. _x000a__x000a_Evidencia: Correo electrónico con la aprobación de la solicitud y/o Plan de mantenimiento aprobado."/>
    <n v="1"/>
    <n v="1"/>
    <n v="1"/>
    <s v="Concepto Favorable"/>
    <m/>
    <m/>
    <m/>
    <s v=""/>
    <m/>
    <n v="1"/>
    <n v="0"/>
    <n v="0"/>
    <n v="1"/>
  </r>
  <r>
    <s v="GTH-1"/>
    <s v="Gestión del Talento Humano"/>
    <x v="5"/>
    <s v="Incumplimiento del plan de trabajo del Sistema de Gestión de Seguridad y Salud en el Trabajo vigente"/>
    <s v="El responsable en el GIT de Gestión de Talento Humano y el líder del SGSST realiza seguimiento mensual al Plan de Seguridad y Salud en el Trabajo a través de la verificación y validación de las actividades programadas y cumplimiento, contrastando el informe mensual con el soporte de las evidencias subidas en el Drive y  en caso de no realizar la actividad  se hará la  reprogramación correspondiente.                                                                                                                                                       _x000a__x000a_Evidencias:  Informe mensual soportado con las evidencias en DRIVE y/o reporte del indicador de cumplimiento y/o actas de comité en Direcciones territoriales validando el seguimiento"/>
    <n v="4"/>
    <n v="4"/>
    <n v="1"/>
    <s v="Concepto Favorable"/>
    <m/>
    <m/>
    <m/>
    <s v=""/>
    <m/>
    <m/>
    <m/>
    <m/>
    <s v=""/>
    <m/>
    <n v="1"/>
    <n v="0"/>
    <n v="0"/>
    <n v="1"/>
  </r>
  <r>
    <s v="GTH-3"/>
    <s v="Gestión del Talento Humano"/>
    <x v="5"/>
    <s v="Incumplimiento del Plan Institucional de Capacitación para la vigencia"/>
    <s v="El responsable en el GIT de Gestión de Talento Humano realiza seguimiento mensual al Plan Institucional de Capacitación a través de la verificación y validación de las actividades programada y su cumplimiento, contrastando el informe mensual con el soporte de las evidencias subidas en el Drive y  en caso de no realizar la actividad  se hará la  reprogramación correspondiente._x000a__x000a_Evidencias:  Informe mensual soportado con las evidencias en DRIVE y/o reporte del indicador de cumplimiento y/o reportes de seguimiento de capacitación desde las Direcciones Territoriales"/>
    <n v="5"/>
    <n v="5"/>
    <n v="1"/>
    <s v="Concepto Favorable"/>
    <m/>
    <m/>
    <m/>
    <s v=""/>
    <m/>
    <m/>
    <m/>
    <m/>
    <s v=""/>
    <m/>
    <n v="1"/>
    <n v="0"/>
    <n v="0"/>
    <n v="1"/>
  </r>
  <r>
    <s v="SCP-2"/>
    <s v="Servicio al Ciudadano y Participación"/>
    <x v="5"/>
    <s v="Recibir dádivas para manipular el derecho de turno de las peticiones realizadas por los ciudadanos y/o grupos de interés para beneficio propio o de terceros"/>
    <s v="Trimestralmente el servidor público designado del GIT Servicio al ciudadano realiza seguimiento al cumplimiento del procedimiento y a los protocolos de atención para verificar que estén cumpliendo con lo establecido y no se de prelación a ningún turno. En caso de encontrar que no haya cumplimiento o identificar un incumplimiento al derecho de turno presencial se requiere al funcionario solicitando una justificación de sus actuaciones. _x000a__x000a_Evidencia: Registros de asistencia yo correo electrónico y/o memorando interno con observaciones en caso que aplique"/>
    <n v="1"/>
    <n v="1"/>
    <n v="1"/>
    <s v="Concepto Favorable"/>
    <m/>
    <m/>
    <m/>
    <s v=""/>
    <m/>
    <m/>
    <m/>
    <m/>
    <s v=""/>
    <m/>
    <n v="1"/>
    <n v="0"/>
    <n v="0"/>
    <n v="1"/>
  </r>
  <r>
    <s v="GCO-1"/>
    <s v="Gestión Contractual"/>
    <x v="6"/>
    <s v="Inadecuada supervisión de contratos de adquisición de bienes, obras y servicios "/>
    <s v="El supervisor del contrato revisa el informe de actividades presentado por el contratista y aprueba mediante acta de supervisión, de acuerdo con la periodicidad establecida en el contrato, con el fin de dar trámite al pago correspondiente. En caso de que se presenten inconsistencias o inconformidades en el informe presentado, el supervisor lo rechaza a través del SECOP y retorna al contratista para su ajuste respectivo. _x000a__x000a_Evidencias: Acta de supervisión aprobada, consolidado de contratos a cargo con la supervisión realizada, pantallazos en SECOP del total de contratos a cargo supervisados y/o cualquier otro mecanismo que permita validar la supervisión del total de contratos a cargo. "/>
    <n v="1"/>
    <n v="1"/>
    <n v="1"/>
    <s v="Concepto Favorable"/>
    <m/>
    <m/>
    <m/>
    <s v=""/>
    <m/>
    <m/>
    <m/>
    <m/>
    <s v=""/>
    <m/>
    <n v="1"/>
    <n v="0"/>
    <n v="0"/>
    <n v="1"/>
  </r>
  <r>
    <s v="GCO-2"/>
    <s v="Gestión Contractual"/>
    <x v="6"/>
    <s v="Manipulación del proceso contractual  para beneficio particular o de terceros en la adjudicación de un contrato"/>
    <s v="El responsable en el GIT de Gestión Contractual revisa las condiciones del proceso a adelantar y publica en el SECOP II los documentos que soportan el proceso para conocimiento de los interesados, si se presentan inquietudes u observaciones. En caso de que los interesados presenten requerimientos sobre el proceso, se remitirá al Área u Oficina responsable para contestar y posteriormente se da respuesta a través del SECOP II al solicitante.  _x000a__x000a_Evidencia: Consolidado de observaciones del proceso en la plataforma SECOP II (si aplica)."/>
    <n v="1"/>
    <n v="1"/>
    <n v="1"/>
    <s v="Concepto Favorable"/>
    <m/>
    <m/>
    <m/>
    <s v=""/>
    <m/>
    <m/>
    <m/>
    <m/>
    <s v=""/>
    <m/>
    <n v="1"/>
    <n v="0"/>
    <n v="0"/>
    <n v="1"/>
  </r>
  <r>
    <s v="GCO-3"/>
    <s v="Gestión Contractual"/>
    <x v="6"/>
    <s v="Pérdida de bienes de las instalaciones del Almacén del IGAC"/>
    <m/>
    <m/>
    <m/>
    <s v=""/>
    <m/>
    <s v="Los responsables del Almacén, o responsable en Direcciones Territoriales, realizan inventario anualmente de los elementos y bienes almacenados en la bodega, generando un informe de la conciliación de los registros en el sistema frente a los físicos, en caso de presentar diferencias se llevan a cabo las acciones correctivas y ajustes necesarios para subsanar las diferencias presentadas._x000a__x000a_Evidencia: Informes de inventario, actas, comprobantes de ajustes y/o notificaciones por correo electrónico."/>
    <n v="4"/>
    <n v="4"/>
    <n v="1"/>
    <s v="Concepto Favorable"/>
    <m/>
    <m/>
    <m/>
    <s v=""/>
    <m/>
    <n v="1"/>
    <n v="0"/>
    <n v="0"/>
    <n v="1"/>
  </r>
  <r>
    <s v="GCT-1"/>
    <s v="Gestión Catastral"/>
    <x v="6"/>
    <s v="Incumplimiento de los estándares de producción (calidad) en la prestación del servicio público Catastral por excepción"/>
    <s v="Mensualmente en las Direcciones Territoriales se revisa el cumplimiento del cronograma  propuesto para la realización de los trámites  catastrales pendientes de evacuar, con el propósito de minimizar el riesgo de vencimiento. En caso de no cumplir con el cronograma propuesto, el responsable del proceso de conservación dará una  primera alerta a través de correo al coordinador de su área para que permita tomar acciones oportunas reprogramando nuevamente las actividades pendientes y si se continua se deberá realizar una acción correctiva._x000a__x000a_Evidencia: Cronograma de trabajo, reporte del seguimiento mensual, acción correctiva realizada (si aplica) y/o correo con las alertas."/>
    <n v="4"/>
    <n v="4"/>
    <n v="1"/>
    <s v="Concepto Favorable"/>
    <m/>
    <m/>
    <m/>
    <s v=""/>
    <m/>
    <m/>
    <m/>
    <m/>
    <s v=""/>
    <m/>
    <n v="1"/>
    <n v="0"/>
    <n v="0"/>
    <n v="1"/>
  </r>
  <r>
    <s v="GCT-2"/>
    <s v="Gestión Catastral"/>
    <x v="6"/>
    <s v="Inoportunidad en los tiempos establecidos para la entrega de los productos resultados del  proceso de formación y actualización catastral con los municipios en jurisdicción del IGAC"/>
    <s v="Cada vez que se inicia un proceso de formación y actualización catastral con un municipio perteneciente a la jurisdicción del IGAC,  la Dirección Territorial realiza seguimiento mensual al plan de trabajo, de tal manera que se cumplan con los tiempos establecidos para la entrega de los productos resultados del proceso. En caso de encontrar retraso en las fechas programadas con la realización de las actividades, el responsable del proceso de Formación y Actualización Catastral,  enviará un correo al Coordinador General del proceso, para que evalúe el porcentaje de cumplimiento de la programación establecida y si se continúa, el Director Territorial informará a través de memorando a la Subdirección de Catastro para que se tomen las medidas necesarias oportunamente y se logre cumplir con los compromisos adquiridos con el municipio._x000a__x000a_Evidencia: Plan de trabajo, Actas de Interventoría, Informes mensuales de los avance de las etapas de actualización, Correos electrónicos y/o memorandos."/>
    <n v="0"/>
    <n v="0"/>
    <s v=""/>
    <s v="Sin meta asignada en el periodo"/>
    <m/>
    <m/>
    <m/>
    <s v=""/>
    <m/>
    <m/>
    <m/>
    <m/>
    <s v=""/>
    <m/>
    <n v="0"/>
    <n v="0"/>
    <n v="1"/>
    <n v="1"/>
  </r>
  <r>
    <s v="GCT-3"/>
    <s v="Gestión Catastral"/>
    <x v="6"/>
    <s v="Inoportunidad en los tiempos establecidos para la entrega de los avalúos comerciales"/>
    <s v="Mensualmente se consolida en la Subdirección de Catastro o Dirección Territorial los contratos que han sido  debidamente perfeccionado junto con la copia de consignación del anticipo (cuando aplica) y radicado, se inicia el trámite del avalúo y se controla el tiempo empleado para la entrega. En caso de estar retrasado con la entrega del avalúo, la Subdirección de Catastro (GIT de Avalúos)  o la Dirección Territorial, deben solicitar la ampliación del plazo mediante oficio, sustentando los motivos y quien haya asignado esta labor deberá dar respuesta por escrito otorgando el tiempo de prórroga para la entrega del avalúo._x000a__x000a_Evidencia: Reporte mensual de los contratos de avalúos comerciales vigentes, Informe mensual de los avances de los avalúos realizados, Oficios de ampliación del tiempo de entrega si aplica."/>
    <n v="4"/>
    <n v="4"/>
    <n v="1"/>
    <s v="Concepto Favorable"/>
    <m/>
    <m/>
    <m/>
    <s v=""/>
    <m/>
    <m/>
    <m/>
    <m/>
    <s v=""/>
    <m/>
    <n v="1"/>
    <n v="0"/>
    <n v="0"/>
    <n v="1"/>
  </r>
  <r>
    <s v="GDO-3"/>
    <s v="Gestión Documental"/>
    <x v="6"/>
    <s v="Sustracción, eliminación o manipulación indebida de la documentación en el Archivo Central para beneficio particular o de terceros"/>
    <m/>
    <m/>
    <m/>
    <s v=""/>
    <m/>
    <s v="El responsable dentro del GIT de Gestión Documental, o responsable en la Dirección Territorial, realiza seguimiento a la actualización del Inventario documental teniendo en cuenta las transferencias documentales realizadas desde los Archivos de gestión durante el periodo, con el fin de controlar la documentación que reposa en el Archivo Central. En caso de evidenciar que no se ha llevado a cabo la actualización del inventario documental, el Coordinador del GIT de Gestión Documental tomará las acciones pertinentes para efectuar dicha actualización._x000a__x000a_Archivo: Inventario documental actualizado, Inventario de las transferencias documentales y/o evidencia del seguimiento de la actualización del inventario documental o el cronograma de transferencias documentales"/>
    <n v="1"/>
    <n v="1"/>
    <n v="1"/>
    <s v="Concepto Favorable"/>
    <m/>
    <m/>
    <m/>
    <s v=""/>
    <m/>
    <n v="1"/>
    <n v="0"/>
    <n v="0"/>
    <n v="1"/>
  </r>
  <r>
    <s v="GFI-1"/>
    <s v="Gestión Financiera"/>
    <x v="6"/>
    <s v="Registros presupuestales, contables y de tesorería generados inoportunamente"/>
    <m/>
    <m/>
    <m/>
    <s v=""/>
    <m/>
    <s v="Permanentemente, el coordinador del GIT en la Sede Central y los pagadores en las Direcciones territoriales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_x000a__x000a_Evidencia: Documentos soporte de los registros presupuestales"/>
    <n v="1"/>
    <n v="1"/>
    <n v="1"/>
    <s v="Concepto Favorable"/>
    <s v="Permanentemente, el coordinador del GIT en la Sede Central y los pagadores en las Direcciones territoriales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_x000a__x000a_Evidencia: Soportes de los registros presupuestales"/>
    <n v="1"/>
    <n v="1"/>
    <n v="1"/>
    <s v="Concepto Favorable"/>
    <n v="2"/>
    <n v="0"/>
    <n v="0"/>
    <n v="2"/>
  </r>
  <r>
    <s v="GIS-1"/>
    <s v="Gestión Informática de Soporte"/>
    <x v="6"/>
    <s v="Incumplimiento en los acuerdos de niveles de servicio establecidos en el catálogo de servicios de TI"/>
    <s v="Mensualmente el líder de mesa de servicios y los ingenieros de sistemas de las DT, verifican el estado de las solicitudes de atención, así como los seguimientos asociados a aquellas en estado no resuelto, con el objetivo de identificar los motivos por los cuales no se ha dado solución. En caso de encontrar solicitudes no resueltas en los plazos de los acuerdos de nivel de servicio, se realiza un informe para la jefatura de la OIT, para la generación un plan de atención de solicitudes._x000a__x000a_Evidencia: Reporte de la herramienta de gestión de soporte técnico"/>
    <n v="4"/>
    <n v="4"/>
    <n v="1"/>
    <s v="Concepto Favorable"/>
    <m/>
    <m/>
    <m/>
    <s v=""/>
    <m/>
    <m/>
    <m/>
    <m/>
    <s v=""/>
    <m/>
    <n v="1"/>
    <n v="0"/>
    <n v="0"/>
    <n v="1"/>
  </r>
  <r>
    <s v="GIS-3"/>
    <s v="Gestión Informática de Soporte"/>
    <x v="6"/>
    <s v="Posibilidad de otorgar accesos a la infraestructura tecnológica sin seguir procedimientos  formales para favorecer a un tercero "/>
    <m/>
    <m/>
    <m/>
    <s v=""/>
    <m/>
    <m/>
    <m/>
    <m/>
    <s v=""/>
    <m/>
    <s v="Los ingenieros de sistemas de las DT atienden las solicitudes de permisos de acceso a las bases de datos de Cobol las cuales se gestionan a través de requerimientos de la herramienta tecnológica de la mesa de servicios, a solicitud de los usuarios. El requerimiento debe estar soportado con el correo electrónico de autorización por parte del Director Territorial. En caso de que la solicitud no llegue autorizada por el Director Territorial, el ingeniero no asigna ningún permiso en la herramienta._x000a__x000a_Evidencia: Reportes de solicitudes de permisos de acceso a la base de datos Cobol debidamente autorizada por los Directores Territoriales."/>
    <n v="1"/>
    <n v="1"/>
    <n v="1"/>
    <s v="Concepto Favorable"/>
    <n v="1"/>
    <n v="0"/>
    <n v="0"/>
    <n v="1"/>
  </r>
  <r>
    <s v="GJU-1"/>
    <s v="Gestión Jurídica"/>
    <x v="6"/>
    <s v="Inoportunidad  en la respuesta a los requerimientos en procesos judiciales"/>
    <s v="El responsable asignado de la Oficina Asesora Jurídica en Sede Central, o el abogado en las Direcciones Territoriales, realiza seguimiento y control judicial presencial o virtual dos veces por semana con la finalidad de vigilar y controlar las actuaciones judiciales, a través del diligenciamiento del formato vigente de control de estado de procesos judiciales. (A, B) _x000a__x000a_Evidencia: Formato diligenciado &quot;Control de estado de procesos judiciales&quot; vigente."/>
    <n v="32"/>
    <n v="32"/>
    <n v="1"/>
    <s v="Concepto Favorable"/>
    <s v="El responsable asignado de la Oficina Asesora Jurídica en Sede Central, o el abogado en las Direcciones Territoriales, solicitarán a través de memorando o correo electrónico los conceptos técnicos a los distintos procesos de la entidad, teniendo en cuenta los términos establecidos por el ente judicial en el requerimiento. _x000a__x000a_Evidencia: Memorando y/o correo electrónico de solicitud de conceptos técnicos."/>
    <n v="1"/>
    <n v="1"/>
    <n v="1"/>
    <s v="Concepto Favorable"/>
    <s v="El(la) Jefe de la Oficina Asesora Jurídica o a quien asigne en Sede Central realiza mensualmente reuniones de seguimiento a los abogados de las Direcciones Territoriales, con la finalidad de retroalimentar, apoyar y controlar la gestión judicial. _x000a__x000a_Evidencia: Convocatoria a través de correo electrónico, acta de reunión, agenda y/o pantallazo de los participantes (convocatoria virtual)"/>
    <n v="1"/>
    <n v="1"/>
    <n v="1"/>
    <s v="Concepto Favorable"/>
    <n v="3"/>
    <n v="0"/>
    <n v="0"/>
    <n v="3"/>
  </r>
  <r>
    <s v="GJU-2"/>
    <s v="Gestión Jurídica"/>
    <x v="6"/>
    <s v="Respuesta indebida o fuera de los términos legales a los  procesos judiciales, para beneficiar los intereses de un tercero"/>
    <s v="El responsable asignado de la Oficina Asesora Jurídica en Sede Central, o el abogado en las Direcciones Territoriales, realiza seguimiento y control judicial presencial o virtual dos veces por semana con la finalidad de vigilar y controlar las actuaciones judiciales, a través del diligenciamiento del formato vigente de control de estado de procesos judiciales._x000a__x000a_Evidencia: Formato diligenciado &quot;Control de estado de procesos judiciales&quot; vigente."/>
    <n v="32"/>
    <n v="32"/>
    <n v="1"/>
    <s v="Concepto Favorable"/>
    <m/>
    <m/>
    <m/>
    <s v=""/>
    <m/>
    <s v="El(la) Jefe de la Oficina Asesora Jurídica o a quien asigne en Sede Central realiza mensualmente reuniones de seguimiento a los abogados de las Direcciones Territoriales, con la finalidad de retroalimentar, apoyar y controlar la gestión judicial. _x000a__x000a_Evidencia: Convocatoria a través de correo electrónico, acta de reunión, agenda y/o pantallazo de los participantes (convocatoria virtual)"/>
    <n v="4"/>
    <n v="4"/>
    <n v="1"/>
    <s v="Concepto Favorable"/>
    <n v="2"/>
    <n v="0"/>
    <n v="0"/>
    <n v="2"/>
  </r>
  <r>
    <s v="GSA-1"/>
    <s v="Gestión de Servicios Administrativos"/>
    <x v="6"/>
    <s v=" Gestión inadecuada de los impactos ambientales generados por la entidad"/>
    <m/>
    <m/>
    <m/>
    <s v=""/>
    <m/>
    <s v="El responsable del Sistema de Gestión Ambiental (SGA) realiza seguimiento trimestral al cumplimiento del Plan de Trabajo Ambiental en la Sede Central y en las Direcciones Territoriales, con el fin de asegurar la implementación de las actividades contempladas en el plan, verificando que la información incluida y reportada corresponda al avance conforme a las evidencias suministradas. En caso de encontrar novedades, el profesional se comunicará con la persona que realizó el reporte para que se hagan los ajustes pertinentes._x000a__x000a_Evidencia: Correo electrónico de seguimiento al Plan de Trabajo Ambiental"/>
    <n v="4"/>
    <n v="4"/>
    <n v="1"/>
    <s v="Concepto Favorable"/>
    <s v="El responsable asignado en la Dirección Territorial verifica el cumplimiento de las actividades contempladas en la Matriz de identificación y cumplimiento legal Ambiental y la Matriz de Identificación de aspectos y valoración de impactos ambientales, realizando el reporte respectivo de acuerdo con los controles operacionales de las matrices y la periodicidad definida en cada uno. En caso de encontrar novedades, el profesional en Sede Central se comunicará con la persona que realizó el reporte para que se hagan los ajustes pertinentes._x000a__x000a_Evidencia: Correos de reporte de cumplimiento de los controles operaciones definidos en las matrices  "/>
    <n v="4"/>
    <n v="4"/>
    <n v="1"/>
    <s v="Concepto Favorable"/>
    <n v="2"/>
    <n v="0"/>
    <n v="0"/>
    <n v="2"/>
  </r>
  <r>
    <s v="GSA-2"/>
    <s v="Gestión de Servicios Administrativos"/>
    <x v="6"/>
    <s v="Inoportunidad en la prestación de servicios administrativos y/o infraestructura física para el funcionamiento de la entidad"/>
    <m/>
    <m/>
    <m/>
    <s v=""/>
    <m/>
    <s v="El responsable en las Direcciones Territoriales identifica las necesidades de infraestructura física que requiere y se remite para el estudio, consolidación, priorización y aprobación (según aplique) de la Sede Central de los requerimientos solicitados. En caso de presentar observaciones, se solicita realizar los ajustes al responsable encargado. _x000a__x000a_Evidencia: Correo electrónico con la aprobación de la solicitud y/o Plan de mantenimiento aprobado."/>
    <n v="1"/>
    <n v="1"/>
    <n v="1"/>
    <s v="Concepto Favorable"/>
    <m/>
    <m/>
    <m/>
    <s v=""/>
    <m/>
    <n v="1"/>
    <n v="0"/>
    <n v="0"/>
    <n v="1"/>
  </r>
  <r>
    <s v="GTH-1"/>
    <s v="Gestión del Talento Humano"/>
    <x v="6"/>
    <s v="Incumplimiento del plan de trabajo del Sistema de Gestión de Seguridad y Salud en el Trabajo vigente"/>
    <s v="El responsable en el GIT de Gestión de Talento Humano y el líder del SGSST realiza seguimiento mensual al Plan de Seguridad y Salud en el Trabajo a través de la verificación y validación de las actividades programadas y cumplimiento, contrastando el informe mensual con el soporte de las evidencias subidas en el Drive y  en caso de no realizar la actividad  se hará la  reprogramación correspondiente.                                                                                                                                                       _x000a__x000a_Evidencias:  Informe mensual soportado con las evidencias en DRIVE y/o reporte del indicador de cumplimiento y/o actas de comité en Direcciones territoriales validando el seguimiento"/>
    <n v="4"/>
    <n v="4"/>
    <n v="1"/>
    <s v="Concepto Favorable"/>
    <m/>
    <m/>
    <m/>
    <s v=""/>
    <m/>
    <m/>
    <m/>
    <m/>
    <s v=""/>
    <m/>
    <n v="1"/>
    <n v="0"/>
    <n v="0"/>
    <n v="1"/>
  </r>
  <r>
    <s v="GTH-3"/>
    <s v="Gestión del Talento Humano"/>
    <x v="6"/>
    <s v="Incumplimiento del Plan Institucional de Capacitación para la vigencia"/>
    <s v="El responsable en el GIT de Gestión de Talento Humano realiza seguimiento mensual al Plan Institucional de Capacitación a través de la verificación y validación de las actividades programada y su cumplimiento, contrastando el informe mensual con el soporte de las evidencias subidas en el Drive y  en caso de no realizar la actividad  se hará la  reprogramación correspondiente._x000a__x000a_Evidencias:  Informe mensual soportado con las evidencias en DRIVE y/o reporte del indicador de cumplimiento y/o reportes de seguimiento de capacitación desde las Direcciones Territoriales"/>
    <n v="4"/>
    <n v="4"/>
    <n v="1"/>
    <s v="Concepto Favorable"/>
    <m/>
    <m/>
    <m/>
    <s v=""/>
    <m/>
    <m/>
    <m/>
    <m/>
    <s v=""/>
    <m/>
    <n v="1"/>
    <n v="0"/>
    <n v="0"/>
    <n v="1"/>
  </r>
  <r>
    <s v="SCP-2"/>
    <s v="Servicio al Ciudadano y Participación"/>
    <x v="6"/>
    <s v="Recibir dádivas para manipular el derecho de turno de las peticiones realizadas por los ciudadanos y/o grupos de interés para beneficio propio o de terceros"/>
    <s v="Trimestralmente el servidor público designado del GIT Servicio al ciudadano realiza seguimiento al cumplimiento del procedimiento y a los protocolos de atención para verificar que estén cumpliendo con lo establecido y no se de prelación a ningún turno. En caso de encontrar que no haya cumplimiento o identificar un incumplimiento al derecho de turno presencial se requiere al funcionario solicitando una justificación de sus actuaciones. _x000a__x000a_Evidencia: Registros de asistencia yo correo electrónico y/o memorando interno con observaciones en caso que aplique"/>
    <n v="0"/>
    <n v="0"/>
    <s v=""/>
    <s v="Concepto Favorable"/>
    <m/>
    <m/>
    <m/>
    <s v=""/>
    <m/>
    <m/>
    <m/>
    <m/>
    <s v=""/>
    <m/>
    <n v="1"/>
    <n v="0"/>
    <n v="0"/>
    <n v="1"/>
  </r>
  <r>
    <s v="GCO-1"/>
    <s v="Gestión Contractual"/>
    <x v="7"/>
    <s v="Inadecuada supervisión de contratos de adquisición de bienes, obras y servicios "/>
    <s v="El supervisor del contrato revisa el informe de actividades presentado por el contratista y aprueba mediante acta de supervisión, de acuerdo con la periodicidad establecida en el contrato, con el fin de dar trámite al pago correspondiente. En caso de que se presenten inconsistencias o inconformidades en el informe presentado, el supervisor lo rechaza a través del SECOP y retorna al contratista para su ajuste respectivo. _x000a__x000a_Evidencias: Acta de supervisión aprobada, consolidado de contratos a cargo con la supervisión realizada, pantallazos en SECOP del total de contratos a cargo supervisados y/o cualquier otro mecanismo que permita validar la supervisión del total de contratos a cargo. "/>
    <n v="1"/>
    <n v="1"/>
    <n v="1"/>
    <s v="Concepto Favorable"/>
    <m/>
    <m/>
    <m/>
    <s v=""/>
    <m/>
    <m/>
    <m/>
    <m/>
    <s v=""/>
    <m/>
    <n v="1"/>
    <n v="0"/>
    <n v="0"/>
    <n v="1"/>
  </r>
  <r>
    <s v="GCO-2"/>
    <s v="Gestión Contractual"/>
    <x v="7"/>
    <s v="Manipulación del proceso contractual  para beneficio particular o de terceros en la adjudicación de un contrato"/>
    <s v="El responsable en el GIT de Gestión Contractual revisa las condiciones del proceso a adelantar y publica en el SECOP II los documentos que soportan el proceso para conocimiento de los interesados, si se presentan inquietudes u observaciones. En caso de que los interesados presenten requerimientos sobre el proceso, se remitirá al Área u Oficina responsable para contestar y posteriormente se da respuesta a través del SECOP II al solicitante.  _x000a__x000a_Evidencia: Consolidado de observaciones del proceso en la plataforma SECOP II (si aplica)."/>
    <n v="1"/>
    <n v="1"/>
    <n v="1"/>
    <s v="Concepto Favorable"/>
    <m/>
    <m/>
    <m/>
    <s v=""/>
    <m/>
    <m/>
    <m/>
    <m/>
    <s v=""/>
    <m/>
    <n v="1"/>
    <n v="0"/>
    <n v="0"/>
    <n v="1"/>
  </r>
  <r>
    <s v="GCO-3"/>
    <s v="Gestión Contractual"/>
    <x v="7"/>
    <s v="Pérdida de bienes de las instalaciones del Almacén del IGAC"/>
    <m/>
    <m/>
    <m/>
    <s v=""/>
    <m/>
    <s v="Los responsables del Almacén, o responsable en Direcciones Territoriales, realizan inventario anualmente de los elementos y bienes almacenados en la bodega, generando un informe de la conciliación de los registros en el sistema frente a los físicos, en caso de presentar diferencias se llevan a cabo las acciones correctivas y ajustes necesarios para subsanar las diferencias presentadas._x000a__x000a_Evidencia: Informes de inventario, actas, comprobantes de ajustes y/o notificaciones por correo electrónico."/>
    <n v="2"/>
    <n v="2"/>
    <n v="1"/>
    <s v="Concepto Favorable"/>
    <m/>
    <m/>
    <m/>
    <s v=""/>
    <m/>
    <n v="1"/>
    <n v="0"/>
    <n v="0"/>
    <n v="1"/>
  </r>
  <r>
    <s v="GCT-1"/>
    <s v="Gestión Catastral"/>
    <x v="7"/>
    <s v="Incumplimiento de los estándares de producción (calidad) en la prestación del servicio público Catastral por excepción"/>
    <s v="Mensualmente en las Direcciones Territoriales se revisa el cumplimiento del cronograma  propuesto para la realización de los trámites  catastrales pendientes de evacuar, con el propósito de minimizar el riesgo de vencimiento. En caso de no cumplir con el cronograma propuesto, el responsable del proceso de conservación dará una  primera alerta a través de correo al coordinador de su área para que permita tomar acciones oportunas reprogramando nuevamente las actividades pendientes y si se continua se deberá realizar una acción correctiva._x000a__x000a_Evidencia: Cronograma de trabajo, reporte del seguimiento mensual, acción correctiva realizada (si aplica) y/o correo con las alertas."/>
    <n v="4"/>
    <n v="4"/>
    <n v="1"/>
    <s v="Concepto Favorable"/>
    <m/>
    <m/>
    <m/>
    <s v=""/>
    <m/>
    <m/>
    <m/>
    <m/>
    <s v=""/>
    <m/>
    <n v="1"/>
    <n v="0"/>
    <n v="0"/>
    <n v="1"/>
  </r>
  <r>
    <s v="GCT-2"/>
    <s v="Gestión Catastral"/>
    <x v="7"/>
    <s v="Inoportunidad en los tiempos establecidos para la entrega de los productos resultados del  proceso de formación y actualización catastral con los municipios en jurisdicción del IGAC"/>
    <s v="Cada vez que se inicia un proceso de formación y actualización catastral con un municipio perteneciente a la jurisdicción del IGAC,  la Dirección Territorial realiza seguimiento mensual al plan de trabajo, de tal manera que se cumplan con los tiempos establecidos para la entrega de los productos resultados del proceso. En caso de encontrar retraso en las fechas programadas con la realización de las actividades, el responsable del proceso de Formación y Actualización Catastral,  enviará un correo al Coordinador General del proceso, para que evalúe el porcentaje de cumplimiento de la programación establecida y si se continúa, el Director Territorial informará a través de memorando a la Subdirección de Catastro para que se tomen las medidas necesarias oportunamente y se logre cumplir con los compromisos adquiridos con el municipio._x000a__x000a_Evidencia: Plan de trabajo, Actas de Interventoría, Informes mensuales de los avance de las etapas de actualización, Correos electrónicos y/o memorandos."/>
    <n v="4"/>
    <n v="4"/>
    <n v="1"/>
    <s v="Concepto Favorable"/>
    <m/>
    <m/>
    <m/>
    <s v=""/>
    <m/>
    <m/>
    <m/>
    <m/>
    <s v=""/>
    <m/>
    <n v="1"/>
    <n v="0"/>
    <n v="0"/>
    <n v="1"/>
  </r>
  <r>
    <s v="GCT-3"/>
    <s v="Gestión Catastral"/>
    <x v="7"/>
    <s v="Inoportunidad en los tiempos establecidos para la entrega de los avalúos comerciales"/>
    <s v="Mensualmente se consolida en la Subdirección de Catastro o Dirección Territorial los contratos que han sido  debidamente perfeccionado junto con la copia de consignación del anticipo (cuando aplica) y radicado, se inicia el trámite del avalúo y se controla el tiempo empleado para la entrega. En caso de estar retrasado con la entrega del avalúo, la Subdirección de Catastro (GIT de Avalúos)  o la Dirección Territorial, deben solicitar la ampliación del plazo mediante oficio, sustentando los motivos y quien haya asignado esta labor deberá dar respuesta por escrito otorgando el tiempo de prórroga para la entrega del avalúo._x000a__x000a_Evidencia: Reporte mensual de los contratos de avalúos comerciales vigentes, Informe mensual de los avances de los avalúos realizados, Oficios de ampliación del tiempo de entrega si aplica."/>
    <n v="4"/>
    <n v="4"/>
    <n v="1"/>
    <s v="Concepto Favorable"/>
    <m/>
    <m/>
    <m/>
    <s v=""/>
    <m/>
    <m/>
    <m/>
    <m/>
    <s v=""/>
    <m/>
    <n v="1"/>
    <n v="0"/>
    <n v="0"/>
    <n v="1"/>
  </r>
  <r>
    <s v="GDO-3"/>
    <s v="Gestión Documental"/>
    <x v="7"/>
    <s v="Sustracción, eliminación o manipulación indebida de la documentación en el Archivo Central para beneficio particular o de terceros"/>
    <m/>
    <m/>
    <m/>
    <s v=""/>
    <m/>
    <s v="El responsable dentro del GIT de Gestión Documental, o responsable en la Dirección Territorial, realiza seguimiento a la actualización del Inventario documental teniendo en cuenta las transferencias documentales realizadas desde los Archivos de gestión durante el periodo, con el fin de controlar la documentación que reposa en el Archivo Central. En caso de evidenciar que no se ha llevado a cabo la actualización del inventario documental, el Coordinador del GIT de Gestión Documental tomará las acciones pertinentes para efectuar dicha actualización._x000a__x000a_Archivo: Inventario documental actualizado, Inventario de las transferencias documentales y/o evidencia del seguimiento de la actualización del inventario documental o el cronograma de transferencias documentales"/>
    <n v="0"/>
    <n v="0"/>
    <s v=""/>
    <s v="Concepto Favorable"/>
    <m/>
    <m/>
    <m/>
    <s v=""/>
    <m/>
    <n v="1"/>
    <n v="0"/>
    <n v="0"/>
    <n v="1"/>
  </r>
  <r>
    <s v="GFI-1"/>
    <s v="Gestión Financiera"/>
    <x v="7"/>
    <s v="Registros presupuestales, contables y de tesorería generados inoportunamente"/>
    <m/>
    <m/>
    <m/>
    <s v=""/>
    <m/>
    <s v="Permanentemente, el coordinador del GIT en la Sede Central y los pagadores en las Direcciones territoriales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_x000a__x000a_Evidencia: Documentos soporte de los registros presupuestales"/>
    <n v="1"/>
    <n v="1"/>
    <n v="1"/>
    <s v="Concepto Favorable"/>
    <s v="Permanentemente, el coordinador del GIT en la Sede Central y los pagadores en las Direcciones territoriales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_x000a__x000a_Evidencia: Soportes de los registros presupuestales"/>
    <n v="1"/>
    <n v="1"/>
    <n v="1"/>
    <s v="Concepto Favorable"/>
    <n v="2"/>
    <n v="0"/>
    <n v="0"/>
    <n v="2"/>
  </r>
  <r>
    <s v="GIS-1"/>
    <s v="Gestión Informática de Soporte"/>
    <x v="7"/>
    <s v="Incumplimiento en los acuerdos de niveles de servicio establecidos en el catálogo de servicios de TI"/>
    <s v="Mensualmente el líder de mesa de servicios y los ingenieros de sistemas de las DT, verifican el estado de las solicitudes de atención, así como los seguimientos asociados a aquellas en estado no resuelto, con el objetivo de identificar los motivos por los cuales no se ha dado solución. En caso de encontrar solicitudes no resueltas en los plazos de los acuerdos de nivel de servicio, se realiza un informe para la jefatura de la OIT, para la generación un plan de atención de solicitudes._x000a__x000a_Evidencia: Reporte de la herramienta de gestión de soporte técnico"/>
    <n v="4"/>
    <n v="4"/>
    <n v="1"/>
    <s v="Concepto Favorable"/>
    <m/>
    <m/>
    <m/>
    <s v=""/>
    <m/>
    <m/>
    <m/>
    <m/>
    <s v=""/>
    <m/>
    <n v="1"/>
    <n v="0"/>
    <n v="0"/>
    <n v="1"/>
  </r>
  <r>
    <s v="GIS-3"/>
    <s v="Gestión Informática de Soporte"/>
    <x v="7"/>
    <s v="Posibilidad de otorgar accesos a la infraestructura tecnológica sin seguir procedimientos  formales para favorecer a un tercero "/>
    <m/>
    <m/>
    <m/>
    <s v=""/>
    <m/>
    <m/>
    <m/>
    <m/>
    <s v=""/>
    <m/>
    <s v="Los ingenieros de sistemas de las DT atienden las solicitudes de permisos de acceso a las bases de datos de Cobol las cuales se gestionan a través de requerimientos de la herramienta tecnológica de la mesa de servicios, a solicitud de los usuarios. El requerimiento debe estar soportado con el correo electrónico de autorización por parte del Director Territorial. En caso de que la solicitud no llegue autorizada por el Director Territorial, el ingeniero no asigna ningún permiso en la herramienta._x000a__x000a_Evidencia: Reportes de solicitudes de permisos de acceso a la base de datos Cobol debidamente autorizada por los Directores Territoriales."/>
    <n v="1"/>
    <n v="1"/>
    <n v="1"/>
    <s v="Concepto Favorable"/>
    <n v="1"/>
    <n v="0"/>
    <n v="0"/>
    <n v="1"/>
  </r>
  <r>
    <s v="GJU-1"/>
    <s v="Gestión Jurídica"/>
    <x v="7"/>
    <s v="Inoportunidad  en la respuesta a los requerimientos en procesos judiciales"/>
    <s v="El responsable asignado de la Oficina Asesora Jurídica en Sede Central, o el abogado en las Direcciones Territoriales, realiza seguimiento y control judicial presencial o virtual dos veces por semana con la finalidad de vigilar y controlar las actuaciones judiciales, a través del diligenciamiento del formato vigente de control de estado de procesos judiciales. (A, B) _x000a__x000a_Evidencia: Formato diligenciado &quot;Control de estado de procesos judiciales&quot; vigente."/>
    <n v="16"/>
    <n v="16"/>
    <n v="1"/>
    <s v="Concepto Favorable"/>
    <s v="El responsable asignado de la Oficina Asesora Jurídica en Sede Central, o el abogado en las Direcciones Territoriales, solicitarán a través de memorando o correo electrónico los conceptos técnicos a los distintos procesos de la entidad, teniendo en cuenta los términos establecidos por el ente judicial en el requerimiento. _x000a__x000a_Evidencia: Memorando y/o correo electrónico de solicitud de conceptos técnicos."/>
    <n v="0"/>
    <n v="0"/>
    <s v=""/>
    <s v="Concepto Favorable"/>
    <s v="El(la) Jefe de la Oficina Asesora Jurídica o a quien asigne en Sede Central realiza mensualmente reuniones de seguimiento a los abogados de las Direcciones Territoriales, con la finalidad de retroalimentar, apoyar y controlar la gestión judicial. _x000a__x000a_Evidencia: Convocatoria a través de correo electrónico, acta de reunión, agenda y/o pantallazo de los participantes (convocatoria virtual)"/>
    <n v="4"/>
    <n v="4"/>
    <n v="1"/>
    <s v="Concepto Favorable"/>
    <n v="3"/>
    <n v="0"/>
    <n v="0"/>
    <n v="3"/>
  </r>
  <r>
    <s v="GJU-2"/>
    <s v="Gestión Jurídica"/>
    <x v="7"/>
    <s v="Respuesta indebida o fuera de los términos legales a los  procesos judiciales, para beneficiar los intereses de un tercero"/>
    <s v="El responsable asignado de la Oficina Asesora Jurídica en Sede Central, o el abogado en las Direcciones Territoriales, realiza seguimiento y control judicial presencial o virtual dos veces por semana con la finalidad de vigilar y controlar las actuaciones judiciales, a través del diligenciamiento del formato vigente de control de estado de procesos judiciales._x000a__x000a_Evidencia: Formato diligenciado &quot;Control de estado de procesos judiciales&quot; vigente."/>
    <n v="16"/>
    <m/>
    <n v="0"/>
    <s v="Concepto No Favorable"/>
    <m/>
    <m/>
    <m/>
    <s v=""/>
    <m/>
    <s v="El(la) Jefe de la Oficina Asesora Jurídica o a quien asigne en Sede Central realiza mensualmente reuniones de seguimiento a los abogados de las Direcciones Territoriales, con la finalidad de retroalimentar, apoyar y controlar la gestión judicial. _x000a__x000a_Evidencia: Convocatoria a través de correo electrónico, acta de reunión, agenda y/o pantallazo de los participantes (convocatoria virtual)"/>
    <n v="0"/>
    <n v="0"/>
    <s v=""/>
    <s v="Concepto Favorable"/>
    <n v="1"/>
    <n v="1"/>
    <n v="0"/>
    <n v="1"/>
  </r>
  <r>
    <s v="GSA-1"/>
    <s v="Gestión de Servicios Administrativos"/>
    <x v="7"/>
    <s v=" Gestión inadecuada de los impactos ambientales generados por la entidad"/>
    <m/>
    <m/>
    <m/>
    <s v=""/>
    <m/>
    <s v="El responsable del Sistema de Gestión Ambiental (SGA) realiza seguimiento trimestral al cumplimiento del Plan de Trabajo Ambiental en la Sede Central y en las Direcciones Territoriales, con el fin de asegurar la implementación de las actividades contempladas en el plan, verificando que la información incluida y reportada corresponda al avance conforme a las evidencias suministradas. En caso de encontrar novedades, el profesional se comunicará con la persona que realizó el reporte para que se hagan los ajustes pertinentes._x000a__x000a_Evidencia: Correo electrónico de seguimiento al Plan de Trabajo Ambiental"/>
    <n v="2"/>
    <n v="2"/>
    <n v="1"/>
    <s v="Concepto Favorable"/>
    <s v="El responsable asignado en la Dirección Territorial verifica el cumplimiento de las actividades contempladas en la Matriz de identificación y cumplimiento legal Ambiental y la Matriz de Identificación de aspectos y valoración de impactos ambientales, realizando el reporte respectivo de acuerdo con los controles operacionales de las matrices y la periodicidad definida en cada uno. En caso de encontrar novedades, el profesional en Sede Central se comunicará con la persona que realizó el reporte para que se hagan los ajustes pertinentes._x000a__x000a_Evidencia: Correos de reporte de cumplimiento de los controles operaciones definidos en las matrices  "/>
    <n v="1"/>
    <n v="1"/>
    <n v="1"/>
    <s v="Concepto Favorable"/>
    <n v="2"/>
    <n v="0"/>
    <n v="0"/>
    <n v="2"/>
  </r>
  <r>
    <s v="GSA-2"/>
    <s v="Gestión de Servicios Administrativos"/>
    <x v="7"/>
    <s v="Inoportunidad en la prestación de servicios administrativos y/o infraestructura física para el funcionamiento de la entidad"/>
    <m/>
    <m/>
    <m/>
    <s v=""/>
    <m/>
    <s v="El responsable en las Direcciones Territoriales identifica las necesidades de infraestructura física que requiere y se remite para el estudio, consolidación, priorización y aprobación (según aplique) de la Sede Central de los requerimientos solicitados. En caso de presentar observaciones, se solicita realizar los ajustes al responsable encargado. _x000a__x000a_Evidencia: Correo electrónico con la aprobación de la solicitud y/o Plan de mantenimiento aprobado."/>
    <n v="1"/>
    <n v="1"/>
    <n v="1"/>
    <s v="Sin meta asignada en el periodo"/>
    <m/>
    <m/>
    <m/>
    <s v=""/>
    <m/>
    <n v="0"/>
    <n v="0"/>
    <n v="1"/>
    <n v="1"/>
  </r>
  <r>
    <s v="GTH-1"/>
    <s v="Gestión del Talento Humano"/>
    <x v="7"/>
    <s v="Incumplimiento del plan de trabajo del Sistema de Gestión de Seguridad y Salud en el Trabajo vigente"/>
    <s v="El responsable en el GIT de Gestión de Talento Humano y el líder del SGSST realiza seguimiento mensual al Plan de Seguridad y Salud en el Trabajo a través de la verificación y validación de las actividades programadas y cumplimiento, contrastando el informe mensual con el soporte de las evidencias subidas en el Drive y  en caso de no realizar la actividad  se hará la  reprogramación correspondiente.                                                                                                                                                       _x000a__x000a_Evidencias:  Informe mensual soportado con las evidencias en DRIVE y/o reporte del indicador de cumplimiento y/o actas de comité en Direcciones territoriales validando el seguimiento"/>
    <n v="4"/>
    <n v="4"/>
    <n v="1"/>
    <s v="Concepto Favorable"/>
    <m/>
    <m/>
    <m/>
    <s v=""/>
    <m/>
    <m/>
    <m/>
    <m/>
    <s v=""/>
    <m/>
    <n v="1"/>
    <n v="0"/>
    <n v="0"/>
    <n v="1"/>
  </r>
  <r>
    <s v="GTH-3"/>
    <s v="Gestión del Talento Humano"/>
    <x v="7"/>
    <s v="Incumplimiento del Plan Institucional de Capacitación para la vigencia"/>
    <s v="El responsable en el GIT de Gestión de Talento Humano realiza seguimiento mensual al Plan Institucional de Capacitación a través de la verificación y validación de las actividades programada y su cumplimiento, contrastando el informe mensual con el soporte de las evidencias subidas en el Drive y  en caso de no realizar la actividad  se hará la  reprogramación correspondiente._x000a__x000a_Evidencias:  Informe mensual soportado con las evidencias en DRIVE y/o reporte del indicador de cumplimiento y/o reportes de seguimiento de capacitación desde las Direcciones Territoriales"/>
    <n v="4"/>
    <n v="4"/>
    <n v="1"/>
    <s v="Concepto Favorable"/>
    <m/>
    <m/>
    <m/>
    <s v=""/>
    <m/>
    <m/>
    <m/>
    <m/>
    <s v=""/>
    <m/>
    <n v="1"/>
    <n v="0"/>
    <n v="0"/>
    <n v="1"/>
  </r>
  <r>
    <s v="SCP-2"/>
    <s v="Servicio al Ciudadano y Participación"/>
    <x v="7"/>
    <s v="Recibir dádivas para manipular el derecho de turno de las peticiones realizadas por los ciudadanos y/o grupos de interés para beneficio propio o de terceros"/>
    <s v="Trimestralmente el servidor público designado del GIT Servicio al ciudadano realiza seguimiento al cumplimiento del procedimiento y a los protocolos de atención para verificar que estén cumpliendo con lo establecido y no se de prelación a ningún turno. En caso de encontrar que no haya cumplimiento o identificar un incumplimiento al derecho de turno presencial se requiere al funcionario solicitando una justificación de sus actuaciones. _x000a__x000a_Evidencia: Registros de asistencia yo correo electrónico y/o memorando interno con observaciones en caso que aplique"/>
    <n v="2"/>
    <n v="2"/>
    <n v="1"/>
    <s v="Concepto Favorable"/>
    <m/>
    <m/>
    <m/>
    <s v=""/>
    <m/>
    <m/>
    <m/>
    <m/>
    <s v=""/>
    <m/>
    <n v="1"/>
    <n v="0"/>
    <n v="0"/>
    <n v="1"/>
  </r>
  <r>
    <s v="GCO-1"/>
    <s v="Gestión Contractual"/>
    <x v="8"/>
    <s v="Inadecuada supervisión de contratos de adquisición de bienes, obras y servicios "/>
    <s v="El supervisor del contrato revisa el informe de actividades presentado por el contratista y aprueba mediante acta de supervisión, de acuerdo con la periodicidad establecida en el contrato, con el fin de dar trámite al pago correspondiente. En caso de que se presenten inconsistencias o inconformidades en el informe presentado, el supervisor lo rechaza a través del SECOP y retorna al contratista para su ajuste respectivo. _x000a__x000a_Evidencias: Acta de supervisión aprobada, consolidado de contratos a cargo con la supervisión realizada, pantallazos en SECOP del total de contratos a cargo supervisados y/o cualquier otro mecanismo que permita validar la supervisión del total de contratos a cargo. "/>
    <n v="1"/>
    <n v="1"/>
    <n v="1"/>
    <s v="Concepto Favorable"/>
    <m/>
    <m/>
    <m/>
    <s v=""/>
    <m/>
    <m/>
    <m/>
    <m/>
    <s v=""/>
    <m/>
    <n v="1"/>
    <n v="0"/>
    <n v="0"/>
    <n v="1"/>
  </r>
  <r>
    <s v="GCO-2"/>
    <s v="Gestión Contractual"/>
    <x v="8"/>
    <s v="Manipulación del proceso contractual  para beneficio particular o de terceros en la adjudicación de un contrato"/>
    <s v="El responsable en el GIT de Gestión Contractual revisa las condiciones del proceso a adelantar y publica en el SECOP II los documentos que soportan el proceso para conocimiento de los interesados, si se presentan inquietudes u observaciones. En caso de que los interesados presenten requerimientos sobre el proceso, se remitirá al Área u Oficina responsable para contestar y posteriormente se da respuesta a través del SECOP II al solicitante.  _x000a__x000a_Evidencia: Consolidado de observaciones del proceso en la plataforma SECOP II (si aplica)."/>
    <n v="1"/>
    <n v="1"/>
    <n v="1"/>
    <s v="Concepto Favorable"/>
    <m/>
    <m/>
    <m/>
    <s v=""/>
    <m/>
    <m/>
    <m/>
    <m/>
    <s v=""/>
    <m/>
    <n v="1"/>
    <n v="0"/>
    <n v="0"/>
    <n v="1"/>
  </r>
  <r>
    <s v="GCO-3"/>
    <s v="Gestión Contractual"/>
    <x v="8"/>
    <s v="Pérdida de bienes de las instalaciones del Almacén del IGAC"/>
    <m/>
    <m/>
    <m/>
    <s v=""/>
    <m/>
    <s v="Los responsables del Almacén, o responsable en Direcciones Territoriales, realizan inventario anualmente de los elementos y bienes almacenados en la bodega, generando un informe de la conciliación de los registros en el sistema frente a los físicos, en caso de presentar diferencias se llevan a cabo las acciones correctivas y ajustes necesarios para subsanar las diferencias presentadas._x000a__x000a_Evidencia: Informes de inventario, actas, comprobantes de ajustes y/o notificaciones por correo electrónico."/>
    <n v="1"/>
    <n v="1"/>
    <n v="1"/>
    <s v="Concepto Favorable"/>
    <m/>
    <m/>
    <m/>
    <s v=""/>
    <m/>
    <n v="1"/>
    <n v="0"/>
    <n v="0"/>
    <n v="1"/>
  </r>
  <r>
    <s v="GCT-1"/>
    <s v="Gestión Catastral"/>
    <x v="8"/>
    <s v="Incumplimiento de los estándares de producción (calidad) en la prestación del servicio público Catastral por excepción"/>
    <s v="Mensualmente en las Direcciones Territoriales se revisa el cumplimiento del cronograma  propuesto para la realización de los trámites  catastrales pendientes de evacuar, con el propósito de minimizar el riesgo de vencimiento. En caso de no cumplir con el cronograma propuesto, el responsable del proceso de conservación dará una  primera alerta a través de correo al coordinador de su área para que permita tomar acciones oportunas reprogramando nuevamente las actividades pendientes y si se continua se deberá realizar una acción correctiva._x000a__x000a_Evidencia: Cronograma de trabajo, reporte del seguimiento mensual, acción correctiva realizada (si aplica) y/o correo con las alertas."/>
    <n v="3"/>
    <n v="3"/>
    <n v="1"/>
    <s v="Concepto Favorable"/>
    <m/>
    <m/>
    <m/>
    <s v=""/>
    <m/>
    <m/>
    <m/>
    <m/>
    <s v=""/>
    <m/>
    <n v="1"/>
    <n v="0"/>
    <n v="0"/>
    <n v="1"/>
  </r>
  <r>
    <s v="GCT-2"/>
    <s v="Gestión Catastral"/>
    <x v="8"/>
    <s v="Inoportunidad en los tiempos establecidos para la entrega de los productos resultados del  proceso de formación y actualización catastral con los municipios en jurisdicción del IGAC"/>
    <s v="Cada vez que se inicia un proceso de formación y actualización catastral con un municipio perteneciente a la jurisdicción del IGAC,  la Dirección Territorial realiza seguimiento mensual al plan de trabajo, de tal manera que se cumplan con los tiempos establecidos para la entrega de los productos resultados del proceso. En caso de encontrar retraso en las fechas programadas con la realización de las actividades, el responsable del proceso de Formación y Actualización Catastral,  enviará un correo al Coordinador General del proceso, para que evalúe el porcentaje de cumplimiento de la programación establecida y si se continúa, el Director Territorial informará a través de memorando a la Subdirección de Catastro para que se tomen las medidas necesarias oportunamente y se logre cumplir con los compromisos adquiridos con el municipio._x000a__x000a_Evidencia: Plan de trabajo, Actas de Interventoría, Informes mensuales de los avance de las etapas de actualización, Correos electrónicos y/o memorandos."/>
    <n v="4"/>
    <n v="4"/>
    <n v="1"/>
    <s v="Sin meta asignada en el periodo"/>
    <m/>
    <m/>
    <m/>
    <s v=""/>
    <m/>
    <m/>
    <m/>
    <m/>
    <s v=""/>
    <m/>
    <n v="0"/>
    <n v="0"/>
    <n v="1"/>
    <n v="1"/>
  </r>
  <r>
    <s v="GCT-3"/>
    <s v="Gestión Catastral"/>
    <x v="8"/>
    <s v="Inoportunidad en los tiempos establecidos para la entrega de los avalúos comerciales"/>
    <s v="Mensualmente se consolida en la Subdirección de Catastro o Dirección Territorial los contratos que han sido  debidamente perfeccionado junto con la copia de consignación del anticipo (cuando aplica) y radicado, se inicia el trámite del avalúo y se controla el tiempo empleado para la entrega. En caso de estar retrasado con la entrega del avalúo, la Subdirección de Catastro (GIT de Avalúos)  o la Dirección Territorial, deben solicitar la ampliación del plazo mediante oficio, sustentando los motivos y quien haya asignado esta labor deberá dar respuesta por escrito otorgando el tiempo de prórroga para la entrega del avalúo._x000a__x000a_Evidencia: Reporte mensual de los contratos de avalúos comerciales vigentes, Informe mensual de los avances de los avalúos realizados, Oficios de ampliación del tiempo de entrega si aplica."/>
    <n v="3"/>
    <n v="3"/>
    <n v="1"/>
    <s v="Concepto Favorable"/>
    <m/>
    <m/>
    <m/>
    <s v=""/>
    <m/>
    <m/>
    <m/>
    <m/>
    <s v=""/>
    <m/>
    <n v="1"/>
    <n v="0"/>
    <n v="0"/>
    <n v="1"/>
  </r>
  <r>
    <s v="GDO-3"/>
    <s v="Gestión Documental"/>
    <x v="8"/>
    <s v="Sustracción, eliminación o manipulación indebida de la documentación en el Archivo Central para beneficio particular o de terceros"/>
    <m/>
    <m/>
    <m/>
    <s v=""/>
    <m/>
    <s v="El responsable dentro del GIT de Gestión Documental, o responsable en la Dirección Territorial, realiza seguimiento a la actualización del Inventario documental teniendo en cuenta las transferencias documentales realizadas desde los Archivos de gestión durante el periodo, con el fin de controlar la documentación que reposa en el Archivo Central. En caso de evidenciar que no se ha llevado a cabo la actualización del inventario documental, el Coordinador del GIT de Gestión Documental tomará las acciones pertinentes para efectuar dicha actualización._x000a__x000a_Archivo: Inventario documental actualizado, Inventario de las transferencias documentales y/o evidencia del seguimiento de la actualización del inventario documental o el cronograma de transferencias documentales"/>
    <n v="1"/>
    <n v="1"/>
    <n v="1"/>
    <s v="Concepto Favorable"/>
    <m/>
    <m/>
    <m/>
    <s v=""/>
    <m/>
    <n v="1"/>
    <n v="0"/>
    <n v="0"/>
    <n v="1"/>
  </r>
  <r>
    <s v="GFI-1"/>
    <s v="Gestión Financiera"/>
    <x v="8"/>
    <s v="Registros presupuestales, contables y de tesorería generados inoportunamente"/>
    <m/>
    <m/>
    <m/>
    <s v=""/>
    <m/>
    <s v="Permanentemente, el coordinador del GIT en la Sede Central y los pagadores en las Direcciones territoriales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_x000a__x000a_Evidencia: Documentos soporte de los registros presupuestales"/>
    <n v="1"/>
    <n v="1"/>
    <n v="1"/>
    <s v="Concepto Favorable"/>
    <s v="Permanentemente, el coordinador del GIT en la Sede Central y los pagadores en las Direcciones territoriales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_x000a__x000a_Evidencia: Soportes de los registros presupuestales"/>
    <n v="1"/>
    <n v="1"/>
    <n v="1"/>
    <s v="Concepto Favorable"/>
    <n v="2"/>
    <n v="0"/>
    <n v="0"/>
    <n v="2"/>
  </r>
  <r>
    <s v="GIS-1"/>
    <s v="Gestión Informática de Soporte"/>
    <x v="8"/>
    <s v="Incumplimiento en los acuerdos de niveles de servicio establecidos en el catálogo de servicios de TI"/>
    <s v="Mensualmente el líder de mesa de servicios y los ingenieros de sistemas de las DT, verifican el estado de las solicitudes de atención, así como los seguimientos asociados a aquellas en estado no resuelto, con el objetivo de identificar los motivos por los cuales no se ha dado solución. En caso de encontrar solicitudes no resueltas en los plazos de los acuerdos de nivel de servicio, se realiza un informe para la jefatura de la OIT, para la generación un plan de atención de solicitudes._x000a__x000a_Evidencia: Reporte de la herramienta de gestión de soporte técnico"/>
    <n v="3"/>
    <n v="3"/>
    <n v="1"/>
    <s v="Concepto Favorable"/>
    <m/>
    <m/>
    <m/>
    <s v=""/>
    <m/>
    <m/>
    <m/>
    <m/>
    <s v=""/>
    <m/>
    <n v="1"/>
    <n v="0"/>
    <n v="0"/>
    <n v="1"/>
  </r>
  <r>
    <s v="GIS-3"/>
    <s v="Gestión Informática de Soporte"/>
    <x v="8"/>
    <s v="Posibilidad de otorgar accesos a la infraestructura tecnológica sin seguir procedimientos  formales para favorecer a un tercero "/>
    <m/>
    <m/>
    <m/>
    <s v=""/>
    <m/>
    <m/>
    <m/>
    <m/>
    <s v=""/>
    <m/>
    <s v="Los ingenieros de sistemas de las DT atienden las solicitudes de permisos de acceso a las bases de datos de Cobol las cuales se gestionan a través de requerimientos de la herramienta tecnológica de la mesa de servicios, a solicitud de los usuarios. El requerimiento debe estar soportado con el correo electrónico de autorización por parte del Director Territorial. En caso de que la solicitud no llegue autorizada por el Director Territorial, el ingeniero no asigna ningún permiso en la herramienta._x000a__x000a_Evidencia: Reportes de solicitudes de permisos de acceso a la base de datos Cobol debidamente autorizada por los Directores Territoriales."/>
    <n v="0"/>
    <n v="0"/>
    <s v=""/>
    <s v="Sin meta asignada en el periodo"/>
    <n v="0"/>
    <n v="0"/>
    <n v="1"/>
    <n v="1"/>
  </r>
  <r>
    <s v="GJU-1"/>
    <s v="Gestión Jurídica"/>
    <x v="8"/>
    <s v="Inoportunidad  en la respuesta a los requerimientos en procesos judiciales"/>
    <s v="El responsable asignado de la Oficina Asesora Jurídica en Sede Central, o el abogado en las Direcciones Territoriales, realiza seguimiento y control judicial presencial o virtual dos veces por semana con la finalidad de vigilar y controlar las actuaciones judiciales, a través del diligenciamiento del formato vigente de control de estado de procesos judiciales. (A, B) _x000a__x000a_Evidencia: Formato diligenciado &quot;Control de estado de procesos judiciales&quot; vigente."/>
    <n v="16"/>
    <n v="16"/>
    <n v="1"/>
    <s v="Concepto Favorable"/>
    <s v="El responsable asignado de la Oficina Asesora Jurídica en Sede Central, o el abogado en las Direcciones Territoriales, solicitarán a través de memorando o correo electrónico los conceptos técnicos a los distintos procesos de la entidad, teniendo en cuenta los términos establecidos por el ente judicial en el requerimiento. _x000a__x000a_Evidencia: Memorando y/o correo electrónico de solicitud de conceptos técnicos."/>
    <n v="1"/>
    <n v="1"/>
    <n v="1"/>
    <s v="Concepto Favorable"/>
    <s v="El(la) Jefe de la Oficina Asesora Jurídica o a quien asigne en Sede Central realiza mensualmente reuniones de seguimiento a los abogados de las Direcciones Territoriales, con la finalidad de retroalimentar, apoyar y controlar la gestión judicial. _x000a__x000a_Evidencia: Convocatoria a través de correo electrónico, acta de reunión, agenda y/o pantallazo de los participantes (convocatoria virtual)"/>
    <n v="3"/>
    <n v="3"/>
    <n v="1"/>
    <s v="Concepto Favorable"/>
    <n v="3"/>
    <n v="0"/>
    <n v="0"/>
    <n v="3"/>
  </r>
  <r>
    <s v="GJU-2"/>
    <s v="Gestión Jurídica"/>
    <x v="8"/>
    <s v="Respuesta indebida o fuera de los términos legales a los  procesos judiciales, para beneficiar los intereses de un tercero"/>
    <s v="El responsable asignado de la Oficina Asesora Jurídica en Sede Central, o el abogado en las Direcciones Territoriales, realiza seguimiento y control judicial presencial o virtual dos veces por semana con la finalidad de vigilar y controlar las actuaciones judiciales, a través del diligenciamiento del formato vigente de control de estado de procesos judiciales._x000a__x000a_Evidencia: Formato diligenciado &quot;Control de estado de procesos judiciales&quot; vigente."/>
    <n v="16"/>
    <n v="16"/>
    <n v="1"/>
    <s v="Concepto Favorable"/>
    <m/>
    <m/>
    <m/>
    <s v=""/>
    <m/>
    <s v="El(la) Jefe de la Oficina Asesora Jurídica o a quien asigne en Sede Central realiza mensualmente reuniones de seguimiento a los abogados de las Direcciones Territoriales, con la finalidad de retroalimentar, apoyar y controlar la gestión judicial. _x000a__x000a_Evidencia: Convocatoria a través de correo electrónico, acta de reunión, agenda y/o pantallazo de los participantes (convocatoria virtual)"/>
    <n v="3"/>
    <n v="3"/>
    <n v="1"/>
    <s v="Concepto Favorable"/>
    <n v="2"/>
    <n v="0"/>
    <n v="0"/>
    <n v="2"/>
  </r>
  <r>
    <s v="GSA-1"/>
    <s v="Gestión de Servicios Administrativos"/>
    <x v="8"/>
    <s v=" Gestión inadecuada de los impactos ambientales generados por la entidad"/>
    <m/>
    <m/>
    <m/>
    <s v=""/>
    <m/>
    <s v="El responsable del Sistema de Gestión Ambiental (SGA) realiza seguimiento trimestral al cumplimiento del Plan de Trabajo Ambiental en la Sede Central y en las Direcciones Territoriales, con el fin de asegurar la implementación de las actividades contempladas en el plan, verificando que la información incluida y reportada corresponda al avance conforme a las evidencias suministradas. En caso de encontrar novedades, el profesional se comunicará con la persona que realizó el reporte para que se hagan los ajustes pertinentes._x000a__x000a_Evidencia: Correo electrónico de seguimiento al Plan de Trabajo Ambiental"/>
    <n v="3"/>
    <n v="3"/>
    <n v="1"/>
    <s v="Concepto Favorable"/>
    <s v="El responsable asignado en la Dirección Territorial verifica el cumplimiento de las actividades contempladas en la Matriz de identificación y cumplimiento legal Ambiental y la Matriz de Identificación de aspectos y valoración de impactos ambientales, realizando el reporte respectivo de acuerdo con los controles operacionales de las matrices y la periodicidad definida en cada uno. En caso de encontrar novedades, el profesional en Sede Central se comunicará con la persona que realizó el reporte para que se hagan los ajustes pertinentes._x000a__x000a_Evidencia: Correos de reporte de cumplimiento de los controles operaciones definidos en las matrices  "/>
    <n v="1"/>
    <n v="1"/>
    <n v="1"/>
    <s v="Concepto Favorable"/>
    <n v="2"/>
    <n v="0"/>
    <n v="0"/>
    <n v="2"/>
  </r>
  <r>
    <s v="GSA-2"/>
    <s v="Gestión de Servicios Administrativos"/>
    <x v="8"/>
    <s v="Inoportunidad en la prestación de servicios administrativos y/o infraestructura física para el funcionamiento de la entidad"/>
    <m/>
    <m/>
    <m/>
    <s v=""/>
    <m/>
    <s v="El responsable en las Direcciones Territoriales identifica las necesidades de infraestructura física que requiere y se remite para el estudio, consolidación, priorización y aprobación (según aplique) de la Sede Central de los requerimientos solicitados. En caso de presentar observaciones, se solicita realizar los ajustes al responsable encargado. _x000a__x000a_Evidencia: Correo electrónico con la aprobación de la solicitud y/o Plan de mantenimiento aprobado."/>
    <n v="1"/>
    <n v="1"/>
    <n v="1"/>
    <s v="Concepto Favorable"/>
    <m/>
    <m/>
    <m/>
    <s v=""/>
    <m/>
    <n v="1"/>
    <n v="0"/>
    <n v="0"/>
    <n v="1"/>
  </r>
  <r>
    <s v="GTH-1"/>
    <s v="Gestión del Talento Humano"/>
    <x v="8"/>
    <s v="Incumplimiento del plan de trabajo del Sistema de Gestión de Seguridad y Salud en el Trabajo vigente"/>
    <s v="El responsable en el GIT de Gestión de Talento Humano y el líder del SGSST realiza seguimiento mensual al Plan de Seguridad y Salud en el Trabajo a través de la verificación y validación de las actividades programadas y cumplimiento, contrastando el informe mensual con el soporte de las evidencias subidas en el Drive y  en caso de no realizar la actividad  se hará la  reprogramación correspondiente.                                                                                                                                                       _x000a__x000a_Evidencias:  Informe mensual soportado con las evidencias en DRIVE y/o reporte del indicador de cumplimiento y/o actas de comité en Direcciones territoriales validando el seguimiento"/>
    <n v="3"/>
    <n v="3"/>
    <n v="1"/>
    <s v="Concepto Favorable"/>
    <m/>
    <m/>
    <m/>
    <s v=""/>
    <m/>
    <m/>
    <m/>
    <m/>
    <s v=""/>
    <m/>
    <n v="1"/>
    <n v="0"/>
    <n v="0"/>
    <n v="1"/>
  </r>
  <r>
    <s v="GTH-3"/>
    <s v="Gestión del Talento Humano"/>
    <x v="8"/>
    <s v="Incumplimiento del Plan Institucional de Capacitación para la vigencia"/>
    <s v="El responsable en el GIT de Gestión de Talento Humano realiza seguimiento mensual al Plan Institucional de Capacitación a través de la verificación y validación de las actividades programada y su cumplimiento, contrastando el informe mensual con el soporte de las evidencias subidas en el Drive y  en caso de no realizar la actividad  se hará la  reprogramación correspondiente._x000a__x000a_Evidencias:  Informe mensual soportado con las evidencias en DRIVE y/o reporte del indicador de cumplimiento y/o reportes de seguimiento de capacitación desde las Direcciones Territoriales"/>
    <n v="3"/>
    <n v="3"/>
    <n v="1"/>
    <s v="Concepto Favorable"/>
    <m/>
    <m/>
    <m/>
    <s v=""/>
    <m/>
    <m/>
    <m/>
    <m/>
    <s v=""/>
    <m/>
    <n v="1"/>
    <n v="0"/>
    <n v="0"/>
    <n v="1"/>
  </r>
  <r>
    <s v="SCP-2"/>
    <s v="Servicio al Ciudadano y Participación"/>
    <x v="8"/>
    <s v="Recibir dádivas para manipular el derecho de turno de las peticiones realizadas por los ciudadanos y/o grupos de interés para beneficio propio o de terceros"/>
    <s v="Trimestralmente el servidor público designado del GIT Servicio al ciudadano realiza seguimiento al cumplimiento del procedimiento y a los protocolos de atención para verificar que estén cumpliendo con lo establecido y no se de prelación a ningún turno. En caso de encontrar que no haya cumplimiento o identificar un incumplimiento al derecho de turno presencial se requiere al funcionario solicitando una justificación de sus actuaciones. _x000a__x000a_Evidencia: Registros de asistencia yo correo electrónico y/o memorando interno con observaciones en caso que aplique"/>
    <n v="1"/>
    <n v="1"/>
    <n v="1"/>
    <s v="Concepto Favorable"/>
    <m/>
    <m/>
    <m/>
    <s v=""/>
    <m/>
    <m/>
    <m/>
    <m/>
    <s v=""/>
    <m/>
    <n v="1"/>
    <n v="0"/>
    <n v="0"/>
    <n v="1"/>
  </r>
  <r>
    <s v="GCO-1"/>
    <s v="Gestión Contractual"/>
    <x v="9"/>
    <s v="Inadecuada supervisión de contratos de adquisición de bienes, obras y servicios "/>
    <s v="El supervisor del contrato revisa el informe de actividades presentado por el contratista y aprueba mediante acta de supervisión, de acuerdo con la periodicidad establecida en el contrato, con el fin de dar trámite al pago correspondiente. En caso de que se presenten inconsistencias o inconformidades en el informe presentado, el supervisor lo rechaza a través del SECOP y retorna al contratista para su ajuste respectivo. _x000a__x000a_Evidencias: Acta de supervisión aprobada, consolidado de contratos a cargo con la supervisión realizada, pantallazos en SECOP del total de contratos a cargo supervisados y/o cualquier otro mecanismo que permita validar la supervisión del total de contratos a cargo. "/>
    <n v="1"/>
    <n v="1"/>
    <n v="1"/>
    <s v="Concepto Favorable"/>
    <m/>
    <m/>
    <m/>
    <s v=""/>
    <m/>
    <m/>
    <m/>
    <m/>
    <s v=""/>
    <m/>
    <n v="1"/>
    <n v="0"/>
    <n v="0"/>
    <n v="1"/>
  </r>
  <r>
    <s v="GCO-2"/>
    <s v="Gestión Contractual"/>
    <x v="9"/>
    <s v="Manipulación del proceso contractual  para beneficio particular o de terceros en la adjudicación de un contrato"/>
    <s v="El responsable en el GIT de Gestión Contractual revisa las condiciones del proceso a adelantar y publica en el SECOP II los documentos que soportan el proceso para conocimiento de los interesados, si se presentan inquietudes u observaciones. En caso de que los interesados presenten requerimientos sobre el proceso, se remitirá al Área u Oficina responsable para contestar y posteriormente se da respuesta a través del SECOP II al solicitante.  _x000a__x000a_Evidencia: Consolidado de observaciones del proceso en la plataforma SECOP II (si aplica)."/>
    <n v="1"/>
    <n v="1"/>
    <n v="1"/>
    <s v="Sin meta asignada en el periodo"/>
    <m/>
    <m/>
    <m/>
    <s v=""/>
    <m/>
    <m/>
    <m/>
    <m/>
    <s v=""/>
    <m/>
    <n v="0"/>
    <n v="0"/>
    <n v="1"/>
    <n v="1"/>
  </r>
  <r>
    <s v="GCO-3"/>
    <s v="Gestión Contractual"/>
    <x v="9"/>
    <s v="Pérdida de bienes de las instalaciones del Almacén del IGAC"/>
    <m/>
    <m/>
    <m/>
    <s v=""/>
    <m/>
    <s v="Los responsables del Almacén, o responsable en Direcciones Territoriales, realizan inventario anualmente de los elementos y bienes almacenados en la bodega, generando un informe de la conciliación de los registros en el sistema frente a los físicos, en caso de presentar diferencias se llevan a cabo las acciones correctivas y ajustes necesarios para subsanar las diferencias presentadas._x000a__x000a_Evidencia: Informes de inventario, actas, comprobantes de ajustes y/o notificaciones por correo electrónico."/>
    <n v="1"/>
    <n v="1"/>
    <n v="1"/>
    <s v="Concepto No Favorable"/>
    <m/>
    <m/>
    <m/>
    <s v=""/>
    <m/>
    <n v="0"/>
    <n v="1"/>
    <n v="0"/>
    <n v="0"/>
  </r>
  <r>
    <s v="GCT-1"/>
    <s v="Gestión Catastral"/>
    <x v="9"/>
    <s v="Incumplimiento de los estándares de producción (calidad) en la prestación del servicio público Catastral por excepción"/>
    <s v="Mensualmente en las Direcciones Territoriales se revisa el cumplimiento del cronograma  propuesto para la realización de los trámites  catastrales pendientes de evacuar, con el propósito de minimizar el riesgo de vencimiento. En caso de no cumplir con el cronograma propuesto, el responsable del proceso de conservación dará una  primera alerta a través de correo al coordinador de su área para que permita tomar acciones oportunas reprogramando nuevamente las actividades pendientes y si se continua se deberá realizar una acción correctiva._x000a__x000a_Evidencia: Cronograma de trabajo, reporte del seguimiento mensual, acción correctiva realizada (si aplica) y/o correo con las alertas."/>
    <n v="4"/>
    <n v="4"/>
    <n v="1"/>
    <s v="Concepto Favorable"/>
    <m/>
    <m/>
    <m/>
    <s v=""/>
    <m/>
    <m/>
    <m/>
    <m/>
    <s v=""/>
    <m/>
    <n v="1"/>
    <n v="0"/>
    <n v="0"/>
    <n v="1"/>
  </r>
  <r>
    <s v="GCT-2"/>
    <s v="Gestión Catastral"/>
    <x v="9"/>
    <s v="Inoportunidad en los tiempos establecidos para la entrega de los productos resultados del  proceso de formación y actualización catastral con los municipios en jurisdicción del IGAC"/>
    <s v="Cada vez que se inicia un proceso de formación y actualización catastral con un municipio perteneciente a la jurisdicción del IGAC,  la Dirección Territorial realiza seguimiento mensual al plan de trabajo, de tal manera que se cumplan con los tiempos establecidos para la entrega de los productos resultados del proceso. En caso de encontrar retraso en las fechas programadas con la realización de las actividades, el responsable del proceso de Formación y Actualización Catastral,  enviará un correo al Coordinador General del proceso, para que evalúe el porcentaje de cumplimiento de la programación establecida y si se continúa, el Director Territorial informará a través de memorando a la Subdirección de Catastro para que se tomen las medidas necesarias oportunamente y se logre cumplir con los compromisos adquiridos con el municipio._x000a__x000a_Evidencia: Plan de trabajo, Actas de Interventoría, Informes mensuales de los avance de las etapas de actualización, Correos electrónicos y/o memorandos."/>
    <n v="4"/>
    <n v="4"/>
    <n v="1"/>
    <s v="Concepto Favorable"/>
    <m/>
    <m/>
    <m/>
    <s v=""/>
    <m/>
    <m/>
    <m/>
    <m/>
    <s v=""/>
    <m/>
    <n v="1"/>
    <n v="0"/>
    <n v="0"/>
    <n v="1"/>
  </r>
  <r>
    <s v="GCT-3"/>
    <s v="Gestión Catastral"/>
    <x v="9"/>
    <s v="Inoportunidad en los tiempos establecidos para la entrega de los avalúos comerciales"/>
    <s v="Mensualmente se consolida en la Subdirección de Catastro o Dirección Territorial los contratos que han sido  debidamente perfeccionado junto con la copia de consignación del anticipo (cuando aplica) y radicado, se inicia el trámite del avalúo y se controla el tiempo empleado para la entrega. En caso de estar retrasado con la entrega del avalúo, la Subdirección de Catastro (GIT de Avalúos)  o la Dirección Territorial, deben solicitar la ampliación del plazo mediante oficio, sustentando los motivos y quien haya asignado esta labor deberá dar respuesta por escrito otorgando el tiempo de prórroga para la entrega del avalúo._x000a__x000a_Evidencia: Reporte mensual de los contratos de avalúos comerciales vigentes, Informe mensual de los avances de los avalúos realizados, Oficios de ampliación del tiempo de entrega si aplica."/>
    <n v="4"/>
    <n v="4"/>
    <n v="1"/>
    <s v="Concepto Favorable"/>
    <m/>
    <m/>
    <m/>
    <s v=""/>
    <m/>
    <m/>
    <m/>
    <m/>
    <s v=""/>
    <m/>
    <n v="1"/>
    <n v="0"/>
    <n v="0"/>
    <n v="1"/>
  </r>
  <r>
    <s v="GDO-3"/>
    <s v="Gestión Documental"/>
    <x v="9"/>
    <s v="Sustracción, eliminación o manipulación indebida de la documentación en el Archivo Central para beneficio particular o de terceros"/>
    <m/>
    <m/>
    <m/>
    <s v=""/>
    <m/>
    <s v="El responsable dentro del GIT de Gestión Documental, o responsable en la Dirección Territorial, realiza seguimiento a la actualización del Inventario documental teniendo en cuenta las transferencias documentales realizadas desde los Archivos de gestión durante el periodo, con el fin de controlar la documentación que reposa en el Archivo Central. En caso de evidenciar que no se ha llevado a cabo la actualización del inventario documental, el Coordinador del GIT de Gestión Documental tomará las acciones pertinentes para efectuar dicha actualización._x000a__x000a_Archivo: Inventario documental actualizado, Inventario de las transferencias documentales y/o evidencia del seguimiento de la actualización del inventario documental o el cronograma de transferencias documentales"/>
    <n v="1"/>
    <n v="1"/>
    <n v="1"/>
    <s v="Concepto Favorable"/>
    <m/>
    <m/>
    <m/>
    <s v=""/>
    <m/>
    <n v="1"/>
    <n v="0"/>
    <n v="0"/>
    <n v="1"/>
  </r>
  <r>
    <s v="GFI-1"/>
    <s v="Gestión Financiera"/>
    <x v="9"/>
    <s v="Registros presupuestales, contables y de tesorería generados inoportunamente"/>
    <m/>
    <m/>
    <m/>
    <s v=""/>
    <m/>
    <s v="Permanentemente, el coordinador del GIT en la Sede Central y los pagadores en las Direcciones territoriales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_x000a__x000a_Evidencia: Documentos soporte de los registros presupuestales"/>
    <n v="4"/>
    <n v="4"/>
    <n v="1"/>
    <s v="Concepto Favorable"/>
    <s v="Permanentemente, el coordinador del GIT en la Sede Central y los pagadores en las Direcciones territoriales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_x000a__x000a_Evidencia: Soportes de los registros presupuestales"/>
    <n v="4"/>
    <n v="4"/>
    <n v="1"/>
    <s v="Concepto Favorable"/>
    <n v="2"/>
    <n v="0"/>
    <n v="0"/>
    <n v="2"/>
  </r>
  <r>
    <s v="GIS-1"/>
    <s v="Gestión Informática de Soporte"/>
    <x v="9"/>
    <s v="Incumplimiento en los acuerdos de niveles de servicio establecidos en el catálogo de servicios de TI"/>
    <s v="Mensualmente el líder de mesa de servicios y los ingenieros de sistemas de las DT, verifican el estado de las solicitudes de atención, así como los seguimientos asociados a aquellas en estado no resuelto, con el objetivo de identificar los motivos por los cuales no se ha dado solución. En caso de encontrar solicitudes no resueltas en los plazos de los acuerdos de nivel de servicio, se realiza un informe para la jefatura de la OIT, para la generación un plan de atención de solicitudes._x000a__x000a_Evidencia: Reporte de la herramienta de gestión de soporte técnico"/>
    <n v="4"/>
    <n v="4"/>
    <n v="1"/>
    <s v="Concepto Favorable"/>
    <m/>
    <m/>
    <m/>
    <s v=""/>
    <m/>
    <m/>
    <m/>
    <m/>
    <s v=""/>
    <m/>
    <n v="1"/>
    <n v="0"/>
    <n v="0"/>
    <n v="1"/>
  </r>
  <r>
    <s v="GIS-3"/>
    <s v="Gestión Informática de Soporte"/>
    <x v="9"/>
    <s v="Posibilidad de otorgar accesos a la infraestructura tecnológica sin seguir procedimientos  formales para favorecer a un tercero "/>
    <m/>
    <m/>
    <m/>
    <s v=""/>
    <m/>
    <m/>
    <m/>
    <m/>
    <s v=""/>
    <m/>
    <s v="Los ingenieros de sistemas de las DT atienden las solicitudes de permisos de acceso a las bases de datos de Cobol las cuales se gestionan a través de requerimientos de la herramienta tecnológica de la mesa de servicios, a solicitud de los usuarios. El requerimiento debe estar soportado con el correo electrónico de autorización por parte del Director Territorial. En caso de que la solicitud no llegue autorizada por el Director Territorial, el ingeniero no asigna ningún permiso en la herramienta._x000a__x000a_Evidencia: Reportes de solicitudes de permisos de acceso a la base de datos Cobol debidamente autorizada por los Directores Territoriales."/>
    <n v="4"/>
    <n v="4"/>
    <n v="1"/>
    <s v="Concepto Favorable"/>
    <n v="1"/>
    <n v="0"/>
    <n v="0"/>
    <n v="1"/>
  </r>
  <r>
    <s v="GJU-1"/>
    <s v="Gestión Jurídica"/>
    <x v="9"/>
    <s v="Inoportunidad  en la respuesta a los requerimientos en procesos judiciales"/>
    <s v="El responsable asignado de la Oficina Asesora Jurídica en Sede Central, o el abogado en las Direcciones Territoriales, realiza seguimiento y control judicial presencial o virtual dos veces por semana con la finalidad de vigilar y controlar las actuaciones judiciales, a través del diligenciamiento del formato vigente de control de estado de procesos judiciales. (A, B) _x000a__x000a_Evidencia: Formato diligenciado &quot;Control de estado de procesos judiciales&quot; vigente."/>
    <n v="32"/>
    <m/>
    <n v="0"/>
    <s v="Concepto No Favorable"/>
    <s v="El responsable asignado de la Oficina Asesora Jurídica en Sede Central, o el abogado en las Direcciones Territoriales, solicitarán a través de memorando o correo electrónico los conceptos técnicos a los distintos procesos de la entidad, teniendo en cuenta los términos establecidos por el ente judicial en el requerimiento. _x000a__x000a_Evidencia: Memorando y/o correo electrónico de solicitud de conceptos técnicos."/>
    <n v="1"/>
    <n v="1"/>
    <n v="1"/>
    <s v="Concepto No Favorable"/>
    <s v="El(la) Jefe de la Oficina Asesora Jurídica o a quien asigne en Sede Central realiza mensualmente reuniones de seguimiento a los abogados de las Direcciones Territoriales, con la finalidad de retroalimentar, apoyar y controlar la gestión judicial. _x000a__x000a_Evidencia: Convocatoria a través de correo electrónico, acta de reunión, agenda y/o pantallazo de los participantes (convocatoria virtual)"/>
    <n v="4"/>
    <m/>
    <n v="0"/>
    <s v="Concepto No Favorable"/>
    <n v="0"/>
    <n v="3"/>
    <n v="0"/>
    <n v="0"/>
  </r>
  <r>
    <s v="GJU-2"/>
    <s v="Gestión Jurídica"/>
    <x v="9"/>
    <s v="Respuesta indebida o fuera de los términos legales a los  procesos judiciales, para beneficiar los intereses de un tercero"/>
    <s v="El responsable asignado de la Oficina Asesora Jurídica en Sede Central, o el abogado en las Direcciones Territoriales, realiza seguimiento y control judicial presencial o virtual dos veces por semana con la finalidad de vigilar y controlar las actuaciones judiciales, a través del diligenciamiento del formato vigente de control de estado de procesos judiciales._x000a__x000a_Evidencia: Formato diligenciado &quot;Control de estado de procesos judiciales&quot; vigente."/>
    <n v="32"/>
    <m/>
    <n v="0"/>
    <s v="Concepto No Favorable"/>
    <m/>
    <m/>
    <m/>
    <s v=""/>
    <m/>
    <s v="El(la) Jefe de la Oficina Asesora Jurídica o a quien asigne en Sede Central realiza mensualmente reuniones de seguimiento a los abogados de las Direcciones Territoriales, con la finalidad de retroalimentar, apoyar y controlar la gestión judicial. _x000a__x000a_Evidencia: Convocatoria a través de correo electrónico, acta de reunión, agenda y/o pantallazo de los participantes (convocatoria virtual)"/>
    <n v="0"/>
    <m/>
    <s v=""/>
    <s v="Concepto No Favorable"/>
    <n v="0"/>
    <n v="2"/>
    <n v="0"/>
    <n v="0"/>
  </r>
  <r>
    <s v="GSA-1"/>
    <s v="Gestión de Servicios Administrativos"/>
    <x v="9"/>
    <s v=" Gestión inadecuada de los impactos ambientales generados por la entidad"/>
    <m/>
    <m/>
    <m/>
    <s v=""/>
    <m/>
    <s v="El responsable del Sistema de Gestión Ambiental (SGA) realiza seguimiento trimestral al cumplimiento del Plan de Trabajo Ambiental en la Sede Central y en las Direcciones Territoriales, con el fin de asegurar la implementación de las actividades contempladas en el plan, verificando que la información incluida y reportada corresponda al avance conforme a las evidencias suministradas. En caso de encontrar novedades, el profesional se comunicará con la persona que realizó el reporte para que se hagan los ajustes pertinentes._x000a__x000a_Evidencia: Correo electrónico de seguimiento al Plan de Trabajo Ambiental"/>
    <n v="4"/>
    <n v="4"/>
    <n v="1"/>
    <s v="Concepto No Favorable"/>
    <s v="El responsable asignado en la Dirección Territorial verifica el cumplimiento de las actividades contempladas en la Matriz de identificación y cumplimiento legal Ambiental y la Matriz de Identificación de aspectos y valoración de impactos ambientales, realizando el reporte respectivo de acuerdo con los controles operacionales de las matrices y la periodicidad definida en cada uno. En caso de encontrar novedades, el profesional en Sede Central se comunicará con la persona que realizó el reporte para que se hagan los ajustes pertinentes._x000a__x000a_Evidencia: Correos de reporte de cumplimiento de los controles operaciones definidos en las matrices  "/>
    <n v="3"/>
    <n v="1"/>
    <n v="0.33333333333333331"/>
    <s v="Concepto Favorable"/>
    <n v="1"/>
    <n v="1"/>
    <n v="0"/>
    <n v="1"/>
  </r>
  <r>
    <s v="GSA-2"/>
    <s v="Gestión de Servicios Administrativos"/>
    <x v="9"/>
    <s v="Inoportunidad en la prestación de servicios administrativos y/o infraestructura física para el funcionamiento de la entidad"/>
    <m/>
    <m/>
    <m/>
    <s v=""/>
    <m/>
    <s v="El responsable en las Direcciones Territoriales identifica las necesidades de infraestructura física que requiere y se remite para el estudio, consolidación, priorización y aprobación (según aplique) de la Sede Central de los requerimientos solicitados. En caso de presentar observaciones, se solicita realizar los ajustes al responsable encargado. _x000a__x000a_Evidencia: Correo electrónico con la aprobación de la solicitud y/o Plan de mantenimiento aprobado."/>
    <n v="1"/>
    <n v="1"/>
    <n v="1"/>
    <s v="Sin meta asignada en el periodo"/>
    <m/>
    <m/>
    <m/>
    <s v=""/>
    <m/>
    <n v="0"/>
    <n v="0"/>
    <n v="1"/>
    <n v="1"/>
  </r>
  <r>
    <s v="GTH-1"/>
    <s v="Gestión del Talento Humano"/>
    <x v="9"/>
    <s v="Incumplimiento del plan de trabajo del Sistema de Gestión de Seguridad y Salud en el Trabajo vigente"/>
    <s v="El responsable en el GIT de Gestión de Talento Humano y el líder del SGSST realiza seguimiento mensual al Plan de Seguridad y Salud en el Trabajo a través de la verificación y validación de las actividades programadas y cumplimiento, contrastando el informe mensual con el soporte de las evidencias subidas en el Drive y  en caso de no realizar la actividad  se hará la  reprogramación correspondiente.                                                                                                                                                       _x000a__x000a_Evidencias:  Informe mensual soportado con las evidencias en DRIVE y/o reporte del indicador de cumplimiento y/o actas de comité en Direcciones territoriales validando el seguimiento"/>
    <n v="3"/>
    <n v="1"/>
    <n v="0.33333333333333331"/>
    <s v="Concepto Favorable"/>
    <m/>
    <m/>
    <m/>
    <s v=""/>
    <m/>
    <m/>
    <m/>
    <m/>
    <s v=""/>
    <m/>
    <n v="1"/>
    <n v="0"/>
    <n v="0"/>
    <n v="1"/>
  </r>
  <r>
    <s v="GTH-3"/>
    <s v="Gestión del Talento Humano"/>
    <x v="9"/>
    <s v="Incumplimiento del Plan Institucional de Capacitación para la vigencia"/>
    <s v="El responsable en el GIT de Gestión de Talento Humano realiza seguimiento mensual al Plan Institucional de Capacitación a través de la verificación y validación de las actividades programada y su cumplimiento, contrastando el informe mensual con el soporte de las evidencias subidas en el Drive y  en caso de no realizar la actividad  se hará la  reprogramación correspondiente._x000a__x000a_Evidencias:  Informe mensual soportado con las evidencias en DRIVE y/o reporte del indicador de cumplimiento y/o reportes de seguimiento de capacitación desde las Direcciones Territoriales"/>
    <n v="4"/>
    <n v="4"/>
    <n v="1"/>
    <s v="Concepto Favorable"/>
    <m/>
    <m/>
    <m/>
    <s v=""/>
    <m/>
    <m/>
    <m/>
    <m/>
    <s v=""/>
    <m/>
    <n v="1"/>
    <n v="0"/>
    <n v="0"/>
    <n v="1"/>
  </r>
  <r>
    <s v="SCP-2"/>
    <s v="Servicio al Ciudadano y Participación"/>
    <x v="9"/>
    <s v="Recibir dádivas para manipular el derecho de turno de las peticiones realizadas por los ciudadanos y/o grupos de interés para beneficio propio o de terceros"/>
    <s v="Trimestralmente el servidor público designado del GIT Servicio al ciudadano realiza seguimiento al cumplimiento del procedimiento y a los protocolos de atención para verificar que estén cumpliendo con lo establecido y no se de prelación a ningún turno. En caso de encontrar que no haya cumplimiento o identificar un incumplimiento al derecho de turno presencial se requiere al funcionario solicitando una justificación de sus actuaciones. _x000a__x000a_Evidencia: Registros de asistencia yo correo electrónico y/o memorando interno con observaciones en caso que aplique"/>
    <n v="1"/>
    <n v="1"/>
    <n v="1"/>
    <s v="Sin meta asignada en el periodo"/>
    <m/>
    <m/>
    <m/>
    <s v=""/>
    <m/>
    <m/>
    <m/>
    <m/>
    <s v=""/>
    <m/>
    <n v="0"/>
    <n v="0"/>
    <n v="1"/>
    <n v="1"/>
  </r>
  <r>
    <s v="GCO-1"/>
    <s v="Gestión Contractual"/>
    <x v="10"/>
    <s v="Inadecuada supervisión de contratos de adquisición de bienes, obras y servicios "/>
    <s v="El supervisor del contrato revisa el informe de actividades presentado por el contratista y aprueba mediante acta de supervisión, de acuerdo con la periodicidad establecida en el contrato, con el fin de dar trámite al pago correspondiente. En caso de que se presenten inconsistencias o inconformidades en el informe presentado, el supervisor lo rechaza a través del SECOP y retorna al contratista para su ajuste respectivo. _x000a__x000a_Evidencias: Acta de supervisión aprobada, consolidado de contratos a cargo con la supervisión realizada, pantallazos en SECOP del total de contratos a cargo supervisados y/o cualquier otro mecanismo que permita validar la supervisión del total de contratos a cargo. "/>
    <n v="2"/>
    <n v="2"/>
    <n v="1"/>
    <s v="Concepto Favorable"/>
    <m/>
    <m/>
    <m/>
    <s v=""/>
    <m/>
    <m/>
    <m/>
    <m/>
    <s v=""/>
    <m/>
    <n v="1"/>
    <n v="0"/>
    <n v="0"/>
    <n v="1"/>
  </r>
  <r>
    <s v="GCO-2"/>
    <s v="Gestión Contractual"/>
    <x v="10"/>
    <s v="Manipulación del proceso contractual  para beneficio particular o de terceros en la adjudicación de un contrato"/>
    <s v="El responsable en el GIT de Gestión Contractual revisa las condiciones del proceso a adelantar y publica en el SECOP II los documentos que soportan el proceso para conocimiento de los interesados, si se presentan inquietudes u observaciones. En caso de que los interesados presenten requerimientos sobre el proceso, se remitirá al Área u Oficina responsable para contestar y posteriormente se da respuesta a través del SECOP II al solicitante.  _x000a__x000a_Evidencia: Consolidado de observaciones del proceso en la plataforma SECOP II (si aplica)."/>
    <n v="0"/>
    <n v="0"/>
    <s v=""/>
    <s v="Sin meta asignada en el periodo"/>
    <m/>
    <m/>
    <m/>
    <s v=""/>
    <m/>
    <m/>
    <m/>
    <m/>
    <s v=""/>
    <m/>
    <n v="0"/>
    <n v="0"/>
    <n v="1"/>
    <n v="1"/>
  </r>
  <r>
    <s v="GCO-3"/>
    <s v="Gestión Contractual"/>
    <x v="10"/>
    <s v="Pérdida de bienes de las instalaciones del Almacén del IGAC"/>
    <m/>
    <m/>
    <m/>
    <s v=""/>
    <m/>
    <s v="Los responsables del Almacén, o responsable en Direcciones Territoriales, realizan inventario anualmente de los elementos y bienes almacenados en la bodega, generando un informe de la conciliación de los registros en el sistema frente a los físicos, en caso de presentar diferencias se llevan a cabo las acciones correctivas y ajustes necesarios para subsanar las diferencias presentadas._x000a__x000a_Evidencia: Informes de inventario, actas, comprobantes de ajustes y/o notificaciones por correo electrónico."/>
    <n v="4"/>
    <n v="4"/>
    <n v="1"/>
    <s v="Concepto Favorable"/>
    <m/>
    <m/>
    <m/>
    <s v=""/>
    <m/>
    <n v="1"/>
    <n v="0"/>
    <n v="0"/>
    <n v="1"/>
  </r>
  <r>
    <s v="GCT-1"/>
    <s v="Gestión Catastral"/>
    <x v="10"/>
    <s v="Incumplimiento de los estándares de producción (calidad) en la prestación del servicio público Catastral por excepción"/>
    <s v="Mensualmente en las Direcciones Territoriales se revisa el cumplimiento del cronograma  propuesto para la realización de los trámites  catastrales pendientes de evacuar, con el propósito de minimizar el riesgo de vencimiento. En caso de no cumplir con el cronograma propuesto, el responsable del proceso de conservación dará una  primera alerta a través de correo al coordinador de su área para que permita tomar acciones oportunas reprogramando nuevamente las actividades pendientes y si se continua se deberá realizar una acción correctiva._x000a__x000a_Evidencia: Cronograma de trabajo, reporte del seguimiento mensual, acción correctiva realizada (si aplica) y/o correo con las alertas."/>
    <n v="4"/>
    <n v="4"/>
    <n v="1"/>
    <s v="Concepto Favorable"/>
    <m/>
    <m/>
    <m/>
    <s v=""/>
    <m/>
    <m/>
    <m/>
    <m/>
    <s v=""/>
    <m/>
    <n v="1"/>
    <n v="0"/>
    <n v="0"/>
    <n v="1"/>
  </r>
  <r>
    <s v="GCT-2"/>
    <s v="Gestión Catastral"/>
    <x v="10"/>
    <s v="Inoportunidad en los tiempos establecidos para la entrega de los productos resultados del  proceso de formación y actualización catastral con los municipios en jurisdicción del IGAC"/>
    <s v="Cada vez que se inicia un proceso de formación y actualización catastral con un municipio perteneciente a la jurisdicción del IGAC,  la Dirección Territorial realiza seguimiento mensual al plan de trabajo, de tal manera que se cumplan con los tiempos establecidos para la entrega de los productos resultados del proceso. En caso de encontrar retraso en las fechas programadas con la realización de las actividades, el responsable del proceso de Formación y Actualización Catastral,  enviará un correo al Coordinador General del proceso, para que evalúe el porcentaje de cumplimiento de la programación establecida y si se continúa, el Director Territorial informará a través de memorando a la Subdirección de Catastro para que se tomen las medidas necesarias oportunamente y se logre cumplir con los compromisos adquiridos con el municipio._x000a__x000a_Evidencia: Plan de trabajo, Actas de Interventoría, Informes mensuales de los avance de las etapas de actualización, Correos electrónicos y/o memorandos."/>
    <n v="0"/>
    <n v="0"/>
    <s v=""/>
    <s v="Sin meta asignada en el periodo"/>
    <m/>
    <m/>
    <m/>
    <s v=""/>
    <m/>
    <m/>
    <m/>
    <m/>
    <s v=""/>
    <m/>
    <n v="0"/>
    <n v="0"/>
    <n v="1"/>
    <n v="1"/>
  </r>
  <r>
    <s v="GCT-3"/>
    <s v="Gestión Catastral"/>
    <x v="10"/>
    <s v="Inoportunidad en los tiempos establecidos para la entrega de los avalúos comerciales"/>
    <s v="Mensualmente se consolida en la Subdirección de Catastro o Dirección Territorial los contratos que han sido  debidamente perfeccionado junto con la copia de consignación del anticipo (cuando aplica) y radicado, se inicia el trámite del avalúo y se controla el tiempo empleado para la entrega. En caso de estar retrasado con la entrega del avalúo, la Subdirección de Catastro (GIT de Avalúos)  o la Dirección Territorial, deben solicitar la ampliación del plazo mediante oficio, sustentando los motivos y quien haya asignado esta labor deberá dar respuesta por escrito otorgando el tiempo de prórroga para la entrega del avalúo._x000a__x000a_Evidencia: Reporte mensual de los contratos de avalúos comerciales vigentes, Informe mensual de los avances de los avalúos realizados, Oficios de ampliación del tiempo de entrega si aplica."/>
    <n v="0"/>
    <n v="0"/>
    <s v=""/>
    <s v="Sin meta asignada en el periodo"/>
    <m/>
    <m/>
    <m/>
    <s v=""/>
    <m/>
    <m/>
    <m/>
    <m/>
    <s v=""/>
    <m/>
    <n v="0"/>
    <n v="0"/>
    <n v="1"/>
    <n v="1"/>
  </r>
  <r>
    <s v="GDO-3"/>
    <s v="Gestión Documental"/>
    <x v="10"/>
    <s v="Sustracción, eliminación o manipulación indebida de la documentación en el Archivo Central para beneficio particular o de terceros"/>
    <m/>
    <m/>
    <m/>
    <s v=""/>
    <m/>
    <s v="El responsable dentro del GIT de Gestión Documental, o responsable en la Dirección Territorial, realiza seguimiento a la actualización del Inventario documental teniendo en cuenta las transferencias documentales realizadas desde los Archivos de gestión durante el periodo, con el fin de controlar la documentación que reposa en el Archivo Central. En caso de evidenciar que no se ha llevado a cabo la actualización del inventario documental, el Coordinador del GIT de Gestión Documental tomará las acciones pertinentes para efectuar dicha actualización._x000a__x000a_Archivo: Inventario documental actualizado, Inventario de las transferencias documentales y/o evidencia del seguimiento de la actualización del inventario documental o el cronograma de transferencias documentales"/>
    <n v="2"/>
    <n v="2"/>
    <n v="1"/>
    <s v="Concepto Favorable"/>
    <m/>
    <m/>
    <m/>
    <s v=""/>
    <m/>
    <n v="1"/>
    <n v="0"/>
    <n v="0"/>
    <n v="1"/>
  </r>
  <r>
    <s v="GFI-1"/>
    <s v="Gestión Financiera"/>
    <x v="10"/>
    <s v="Registros presupuestales, contables y de tesorería generados inoportunamente"/>
    <m/>
    <m/>
    <m/>
    <s v=""/>
    <m/>
    <s v="Permanentemente, el coordinador del GIT en la Sede Central y los pagadores en las Direcciones territoriales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_x000a__x000a_Evidencia: Documentos soporte de los registros presupuestales"/>
    <n v="5"/>
    <n v="5"/>
    <n v="1"/>
    <s v="Concepto Favorable"/>
    <s v="Permanentemente, el coordinador del GIT en la Sede Central y los pagadores en las Direcciones territoriales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_x000a__x000a_Evidencia: Soportes de los registros presupuestales"/>
    <n v="5"/>
    <n v="5"/>
    <n v="1"/>
    <s v="Concepto Favorable"/>
    <n v="2"/>
    <n v="0"/>
    <n v="0"/>
    <n v="2"/>
  </r>
  <r>
    <s v="GIS-1"/>
    <s v="Gestión Informática de Soporte"/>
    <x v="10"/>
    <s v="Incumplimiento en los acuerdos de niveles de servicio establecidos en el catálogo de servicios de TI"/>
    <s v="Mensualmente el líder de mesa de servicios y los ingenieros de sistemas de las DT, verifican el estado de las solicitudes de atención, así como los seguimientos asociados a aquellas en estado no resuelto, con el objetivo de identificar los motivos por los cuales no se ha dado solución. En caso de encontrar solicitudes no resueltas en los plazos de los acuerdos de nivel de servicio, se realiza un informe para la jefatura de la OIT, para la generación un plan de atención de solicitudes._x000a__x000a_Evidencia: Reporte de la herramienta de gestión de soporte técnico"/>
    <n v="4"/>
    <n v="4"/>
    <n v="1"/>
    <s v="Concepto Favorable"/>
    <m/>
    <m/>
    <m/>
    <s v=""/>
    <m/>
    <m/>
    <m/>
    <m/>
    <s v=""/>
    <m/>
    <n v="1"/>
    <n v="0"/>
    <n v="0"/>
    <n v="1"/>
  </r>
  <r>
    <s v="GIS-3"/>
    <s v="Gestión Informática de Soporte"/>
    <x v="10"/>
    <s v="Posibilidad de otorgar accesos a la infraestructura tecnológica sin seguir procedimientos  formales para favorecer a un tercero "/>
    <m/>
    <m/>
    <m/>
    <s v=""/>
    <m/>
    <m/>
    <m/>
    <m/>
    <s v=""/>
    <m/>
    <s v="Los ingenieros de sistemas de las DT atienden las solicitudes de permisos de acceso a las bases de datos de Cobol las cuales se gestionan a través de requerimientos de la herramienta tecnológica de la mesa de servicios, a solicitud de los usuarios. El requerimiento debe estar soportado con el correo electrónico de autorización por parte del Director Territorial. En caso de que la solicitud no llegue autorizada por el Director Territorial, el ingeniero no asigna ningún permiso en la herramienta._x000a__x000a_Evidencia: Reportes de solicitudes de permisos de acceso a la base de datos Cobol debidamente autorizada por los Directores Territoriales."/>
    <n v="4"/>
    <n v="4"/>
    <n v="1"/>
    <s v="Concepto Favorable"/>
    <n v="1"/>
    <n v="0"/>
    <n v="0"/>
    <n v="1"/>
  </r>
  <r>
    <s v="GJU-1"/>
    <s v="Gestión Jurídica"/>
    <x v="10"/>
    <s v="Inoportunidad  en la respuesta a los requerimientos en procesos judiciales"/>
    <s v="El responsable asignado de la Oficina Asesora Jurídica en Sede Central, o el abogado en las Direcciones Territoriales, realiza seguimiento y control judicial presencial o virtual dos veces por semana con la finalidad de vigilar y controlar las actuaciones judiciales, a través del diligenciamiento del formato vigente de control de estado de procesos judiciales. (A, B) _x000a__x000a_Evidencia: Formato diligenciado &quot;Control de estado de procesos judiciales&quot; vigente."/>
    <n v="2"/>
    <n v="2"/>
    <n v="1"/>
    <s v="Concepto Favorable"/>
    <s v="El responsable asignado de la Oficina Asesora Jurídica en Sede Central, o el abogado en las Direcciones Territoriales, solicitarán a través de memorando o correo electrónico los conceptos técnicos a los distintos procesos de la entidad, teniendo en cuenta los términos establecidos por el ente judicial en el requerimiento. _x000a__x000a_Evidencia: Memorando y/o correo electrónico de solicitud de conceptos técnicos."/>
    <n v="1"/>
    <n v="1"/>
    <n v="1"/>
    <s v="Concepto Favorable"/>
    <s v="El(la) Jefe de la Oficina Asesora Jurídica o a quien asigne en Sede Central realiza mensualmente reuniones de seguimiento a los abogados de las Direcciones Territoriales, con la finalidad de retroalimentar, apoyar y controlar la gestión judicial. _x000a__x000a_Evidencia: Convocatoria a través de correo electrónico, acta de reunión, agenda y/o pantallazo de los participantes (convocatoria virtual)"/>
    <n v="3"/>
    <n v="3"/>
    <n v="1"/>
    <s v="Concepto Favorable"/>
    <n v="3"/>
    <n v="0"/>
    <n v="0"/>
    <n v="3"/>
  </r>
  <r>
    <s v="GJU-2"/>
    <s v="Gestión Jurídica"/>
    <x v="10"/>
    <s v="Respuesta indebida o fuera de los términos legales a los  procesos judiciales, para beneficiar los intereses de un tercero"/>
    <s v="El responsable asignado de la Oficina Asesora Jurídica en Sede Central, o el abogado en las Direcciones Territoriales, realiza seguimiento y control judicial presencial o virtual dos veces por semana con la finalidad de vigilar y controlar las actuaciones judiciales, a través del diligenciamiento del formato vigente de control de estado de procesos judiciales._x000a__x000a_Evidencia: Formato diligenciado &quot;Control de estado de procesos judiciales&quot; vigente."/>
    <n v="2"/>
    <n v="2"/>
    <n v="1"/>
    <s v="Concepto Favorable"/>
    <m/>
    <m/>
    <m/>
    <s v=""/>
    <m/>
    <s v="El(la) Jefe de la Oficina Asesora Jurídica o a quien asigne en Sede Central realiza mensualmente reuniones de seguimiento a los abogados de las Direcciones Territoriales, con la finalidad de retroalimentar, apoyar y controlar la gestión judicial. _x000a__x000a_Evidencia: Convocatoria a través de correo electrónico, acta de reunión, agenda y/o pantallazo de los participantes (convocatoria virtual)"/>
    <n v="3"/>
    <n v="3"/>
    <n v="1"/>
    <s v="Concepto Favorable"/>
    <n v="2"/>
    <n v="0"/>
    <n v="0"/>
    <n v="2"/>
  </r>
  <r>
    <s v="GSA-1"/>
    <s v="Gestión de Servicios Administrativos"/>
    <x v="10"/>
    <s v=" Gestión inadecuada de los impactos ambientales generados por la entidad"/>
    <m/>
    <m/>
    <m/>
    <s v=""/>
    <m/>
    <s v="El responsable del Sistema de Gestión Ambiental (SGA) realiza seguimiento trimestral al cumplimiento del Plan de Trabajo Ambiental en la Sede Central y en las Direcciones Territoriales, con el fin de asegurar la implementación de las actividades contempladas en el plan, verificando que la información incluida y reportada corresponda al avance conforme a las evidencias suministradas. En caso de encontrar novedades, el profesional se comunicará con la persona que realizó el reporte para que se hagan los ajustes pertinentes._x000a__x000a_Evidencia: Correo electrónico de seguimiento al Plan de Trabajo Ambiental"/>
    <n v="2"/>
    <n v="2"/>
    <n v="1"/>
    <s v="Concepto Favorable"/>
    <s v="El responsable asignado en la Dirección Territorial verifica el cumplimiento de las actividades contempladas en la Matriz de identificación y cumplimiento legal Ambiental y la Matriz de Identificación de aspectos y valoración de impactos ambientales, realizando el reporte respectivo de acuerdo con los controles operacionales de las matrices y la periodicidad definida en cada uno. En caso de encontrar novedades, el profesional en Sede Central se comunicará con la persona que realizó el reporte para que se hagan los ajustes pertinentes._x000a__x000a_Evidencia: Correos de reporte de cumplimiento de los controles operaciones definidos en las matrices  "/>
    <n v="2"/>
    <n v="2"/>
    <n v="1"/>
    <s v="Concepto Favorable"/>
    <n v="2"/>
    <n v="0"/>
    <n v="0"/>
    <n v="2"/>
  </r>
  <r>
    <s v="GSA-2"/>
    <s v="Gestión de Servicios Administrativos"/>
    <x v="10"/>
    <s v="Inoportunidad en la prestación de servicios administrativos y/o infraestructura física para el funcionamiento de la entidad"/>
    <m/>
    <m/>
    <m/>
    <s v=""/>
    <m/>
    <s v="El responsable en las Direcciones Territoriales identifica las necesidades de infraestructura física que requiere y se remite para el estudio, consolidación, priorización y aprobación (según aplique) de la Sede Central de los requerimientos solicitados. En caso de presentar observaciones, se solicita realizar los ajustes al responsable encargado. _x000a__x000a_Evidencia: Correo electrónico con la aprobación de la solicitud y/o Plan de mantenimiento aprobado."/>
    <n v="1"/>
    <n v="1"/>
    <n v="1"/>
    <s v="Concepto Favorable"/>
    <m/>
    <m/>
    <m/>
    <s v=""/>
    <m/>
    <n v="1"/>
    <n v="0"/>
    <n v="0"/>
    <n v="1"/>
  </r>
  <r>
    <s v="GTH-1"/>
    <s v="Gestión del Talento Humano"/>
    <x v="10"/>
    <s v="Incumplimiento del plan de trabajo del Sistema de Gestión de Seguridad y Salud en el Trabajo vigente"/>
    <s v="El responsable en el GIT de Gestión de Talento Humano y el líder del SGSST realiza seguimiento mensual al Plan de Seguridad y Salud en el Trabajo a través de la verificación y validación de las actividades programadas y cumplimiento, contrastando el informe mensual con el soporte de las evidencias subidas en el Drive y  en caso de no realizar la actividad  se hará la  reprogramación correspondiente.                                                                                                                                                       _x000a__x000a_Evidencias:  Informe mensual soportado con las evidencias en DRIVE y/o reporte del indicador de cumplimiento y/o actas de comité en Direcciones territoriales validando el seguimiento"/>
    <n v="4"/>
    <n v="4"/>
    <n v="1"/>
    <s v="Concepto Favorable"/>
    <m/>
    <m/>
    <m/>
    <s v=""/>
    <m/>
    <m/>
    <m/>
    <m/>
    <s v=""/>
    <m/>
    <n v="1"/>
    <n v="0"/>
    <n v="0"/>
    <n v="1"/>
  </r>
  <r>
    <s v="GTH-3"/>
    <s v="Gestión del Talento Humano"/>
    <x v="10"/>
    <s v="Incumplimiento del Plan Institucional de Capacitación para la vigencia"/>
    <s v="El responsable en el GIT de Gestión de Talento Humano realiza seguimiento mensual al Plan Institucional de Capacitación a través de la verificación y validación de las actividades programada y su cumplimiento, contrastando el informe mensual con el soporte de las evidencias subidas en el Drive y  en caso de no realizar la actividad  se hará la  reprogramación correspondiente._x000a__x000a_Evidencias:  Informe mensual soportado con las evidencias en DRIVE y/o reporte del indicador de cumplimiento y/o reportes de seguimiento de capacitación desde las Direcciones Territoriales"/>
    <n v="4"/>
    <n v="4"/>
    <n v="1"/>
    <s v="Concepto Favorable"/>
    <m/>
    <m/>
    <m/>
    <s v=""/>
    <m/>
    <m/>
    <m/>
    <m/>
    <s v=""/>
    <m/>
    <n v="1"/>
    <n v="0"/>
    <n v="0"/>
    <n v="1"/>
  </r>
  <r>
    <s v="SCP-2"/>
    <s v="Servicio al Ciudadano y Participación"/>
    <x v="10"/>
    <s v="Recibir dádivas para manipular el derecho de turno de las peticiones realizadas por los ciudadanos y/o grupos de interés para beneficio propio o de terceros"/>
    <s v="Trimestralmente el servidor público designado del GIT Servicio al ciudadano realiza seguimiento al cumplimiento del procedimiento y a los protocolos de atención para verificar que estén cumpliendo con lo establecido y no se de prelación a ningún turno. En caso de encontrar que no haya cumplimiento o identificar un incumplimiento al derecho de turno presencial se requiere al funcionario solicitando una justificación de sus actuaciones. _x000a__x000a_Evidencia: Registros de asistencia yo correo electrónico y/o memorando interno con observaciones en caso que aplique"/>
    <n v="2"/>
    <n v="2"/>
    <n v="1"/>
    <s v="Concepto Favorable"/>
    <m/>
    <m/>
    <m/>
    <s v=""/>
    <m/>
    <m/>
    <m/>
    <m/>
    <s v=""/>
    <m/>
    <n v="1"/>
    <n v="0"/>
    <n v="0"/>
    <n v="1"/>
  </r>
  <r>
    <s v="SCP-2"/>
    <s v="Servicio al Ciudadano y Participación"/>
    <x v="11"/>
    <s v="Recibir dádivas para manipular el derecho de turno de las peticiones realizadas por los ciudadanos y/o grupos de interés para beneficio propio o de terceros"/>
    <s v="Trimestralmente el servidor público designado del GIT Servicio al ciudadano realiza seguimiento al cumplimiento del procedimiento y a los protocolos de atención para verificar que estén cumpliendo con lo establecido y no se de prelación a ningún turno. En caso de encontrar que no haya cumplimiento o identificar un incumplimiento al derecho de turno presencial se requiere al funcionario solicitando una justificación de sus actuaciones. _x000a__x000a_Evidencia: Registros de asistencia yo correo electrónico y/o memorando interno con observaciones en caso que aplique"/>
    <n v="1"/>
    <n v="1"/>
    <n v="1"/>
    <s v="Concepto No Favorable"/>
    <m/>
    <m/>
    <m/>
    <s v=""/>
    <m/>
    <m/>
    <m/>
    <m/>
    <s v=""/>
    <m/>
    <n v="0"/>
    <n v="1"/>
    <n v="0"/>
    <n v="0"/>
  </r>
  <r>
    <s v="GJU-1"/>
    <s v="Gestión Jurídica"/>
    <x v="11"/>
    <s v="Inoportunidad  en la respuesta a los requerimientos en procesos judiciales"/>
    <s v="El responsable asignado de la Oficina Asesora Jurídica en Sede Central, o el abogado en las Direcciones Territoriales, realiza seguimiento y control judicial presencial o virtual dos veces por semana con la finalidad de vigilar y controlar las actuaciones judiciales, a través del diligenciamiento del formato vigente de control de estado de procesos judiciales. (A, B) _x000a__x000a_Evidencia: Formato diligenciado &quot;Control de estado de procesos judiciales&quot; vigente."/>
    <n v="17"/>
    <n v="17"/>
    <n v="1"/>
    <s v="Concepto Favorable"/>
    <s v="El responsable asignado de la Oficina Asesora Jurídica en Sede Central, o el abogado en las Direcciones Territoriales, solicitarán a través de memorando o correo electrónico los conceptos técnicos a los distintos procesos de la entidad, teniendo en cuenta los términos establecidos por el ente judicial en el requerimiento. _x000a__x000a_Evidencia: Memorando y/o correo electrónico de solicitud de conceptos técnicos."/>
    <n v="7"/>
    <n v="7"/>
    <n v="1"/>
    <s v="Concepto Favorable"/>
    <s v="El(la) Jefe de la Oficina Asesora Jurídica o a quien asigne en Sede Central realiza mensualmente reuniones de seguimiento a los abogados de las Direcciones Territoriales, con la finalidad de retroalimentar, apoyar y controlar la gestión judicial. _x000a__x000a_Evidencia: Convocatoria a través de correo electrónico, acta de reunión, agenda y/o pantallazo de los participantes (convocatoria virtual)"/>
    <n v="4"/>
    <n v="4"/>
    <n v="1"/>
    <s v="Concepto Favorable"/>
    <n v="3"/>
    <n v="0"/>
    <n v="0"/>
    <n v="3"/>
  </r>
  <r>
    <s v="GJU-2"/>
    <s v="Gestión Jurídica"/>
    <x v="11"/>
    <s v="Respuesta indebida o fuera de los términos legales a los  procesos judiciales, para beneficiar los intereses de un tercero"/>
    <s v="El responsable asignado de la Oficina Asesora Jurídica en Sede Central, o el abogado en las Direcciones Territoriales, realiza seguimiento y control judicial presencial o virtual dos veces por semana con la finalidad de vigilar y controlar las actuaciones judiciales, a través del diligenciamiento del formato vigente de control de estado de procesos judiciales._x000a__x000a_Evidencia: Formato diligenciado &quot;Control de estado de procesos judiciales&quot; vigente."/>
    <n v="17"/>
    <n v="17"/>
    <n v="1"/>
    <s v="Concepto Favorable"/>
    <m/>
    <m/>
    <m/>
    <s v=""/>
    <m/>
    <s v="El(la) Jefe de la Oficina Asesora Jurídica o a quien asigne en Sede Central realiza mensualmente reuniones de seguimiento a los abogados de las Direcciones Territoriales, con la finalidad de retroalimentar, apoyar y controlar la gestión judicial. _x000a__x000a_Evidencia: Convocatoria a través de correo electrónico, acta de reunión, agenda y/o pantallazo de los participantes (convocatoria virtual)"/>
    <n v="1"/>
    <n v="1"/>
    <n v="1"/>
    <s v="Concepto No Favorable"/>
    <n v="1"/>
    <n v="1"/>
    <n v="0"/>
    <n v="1"/>
  </r>
  <r>
    <s v="GIS-1"/>
    <s v="Gestión Informática de Soporte"/>
    <x v="11"/>
    <s v="Incumplimiento en los acuerdos de niveles de servicio establecidos en el catálogo de servicios de TI"/>
    <s v="Mensualmente el líder de mesa de servicios y los ingenieros de sistemas de las DT, verifican el estado de las solicitudes de atención, así como los seguimientos asociados a aquellas en estado no resuelto, con el objetivo de identificar los motivos por los cuales no se ha dado solución. En caso de encontrar solicitudes no resueltas en los plazos de los acuerdos de nivel de servicio, se realiza un informe para la jefatura de la OIT, para la generación un plan de atención de solicitudes._x000a__x000a_Evidencia: Reporte de la herramienta de gestión de soporte técnico"/>
    <n v="4"/>
    <n v="4"/>
    <n v="1"/>
    <s v="Concepto Favorable"/>
    <m/>
    <m/>
    <m/>
    <s v=""/>
    <m/>
    <m/>
    <m/>
    <m/>
    <s v=""/>
    <m/>
    <n v="1"/>
    <n v="0"/>
    <n v="0"/>
    <n v="1"/>
  </r>
  <r>
    <s v="GIS-3"/>
    <s v="Gestión Informática de Soporte"/>
    <x v="11"/>
    <s v="Posibilidad de otorgar accesos a la infraestructura tecnológica sin seguir procedimientos  formales para favorecer a un tercero "/>
    <m/>
    <m/>
    <m/>
    <s v=""/>
    <m/>
    <m/>
    <m/>
    <m/>
    <s v=""/>
    <m/>
    <s v="Los ingenieros de sistemas de las DT atienden las solicitudes de permisos de acceso a las bases de datos de Cobol las cuales se gestionan a través de requerimientos de la herramienta tecnológica de la mesa de servicios, a solicitud de los usuarios. El requerimiento debe estar soportado con el correo electrónico de autorización por parte del Director Territorial. En caso de que la solicitud no llegue autorizada por el Director Territorial, el ingeniero no asigna ningún permiso en la herramienta._x000a__x000a_Evidencia: Reportes de solicitudes de permisos de acceso a la base de datos Cobol debidamente autorizada por los Directores Territoriales."/>
    <n v="3"/>
    <n v="3"/>
    <n v="1"/>
    <s v="Concepto Favorable"/>
    <n v="1"/>
    <n v="0"/>
    <n v="0"/>
    <n v="1"/>
  </r>
  <r>
    <s v="GFI-1"/>
    <s v="Gestión Financiera"/>
    <x v="11"/>
    <s v="Registros presupuestales, contables y de tesorería generados inoportunamente"/>
    <m/>
    <m/>
    <m/>
    <s v=""/>
    <m/>
    <s v="Permanentemente, el coordinador del GIT en la Sede Central y los pagadores en las Direcciones territoriales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_x000a__x000a_Evidencia: Documentos soporte de los registros presupuestales"/>
    <n v="4"/>
    <n v="4"/>
    <n v="1"/>
    <s v="Concepto Favorable"/>
    <s v="Permanentemente, el coordinador del GIT en la Sede Central y los pagadores en las Direcciones territoriales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_x000a__x000a_Evidencia: Soportes de los registros presupuestales"/>
    <n v="12"/>
    <n v="12"/>
    <n v="1"/>
    <s v="Concepto Favorable"/>
    <n v="2"/>
    <n v="0"/>
    <n v="0"/>
    <n v="2"/>
  </r>
  <r>
    <s v="GDO-3"/>
    <s v="Gestión Documental"/>
    <x v="11"/>
    <s v="Sustracción, eliminación o manipulación indebida de la documentación en el Archivo Central para beneficio particular o de terceros"/>
    <m/>
    <m/>
    <m/>
    <s v=""/>
    <m/>
    <s v="El responsable dentro del GIT de Gestión Documental, o responsable en la Dirección Territorial, realiza seguimiento a la actualización del Inventario documental teniendo en cuenta las transferencias documentales realizadas desde los Archivos de gestión durante el periodo, con el fin de controlar la documentación que reposa en el Archivo Central. En caso de evidenciar que no se ha llevado a cabo la actualización del inventario documental, el Coordinador del GIT de Gestión Documental tomará las acciones pertinentes para efectuar dicha actualización._x000a__x000a_Archivo: Inventario documental actualizado, Inventario de las transferencias documentales y/o evidencia del seguimiento de la actualización del inventario documental o el cronograma de transferencias documentales"/>
    <n v="4"/>
    <n v="4"/>
    <n v="1"/>
    <s v="Concepto Favorable"/>
    <m/>
    <m/>
    <m/>
    <s v=""/>
    <m/>
    <n v="1"/>
    <n v="0"/>
    <n v="0"/>
    <n v="1"/>
  </r>
  <r>
    <s v="GTH-1"/>
    <s v="Gestión del Talento Humano"/>
    <x v="11"/>
    <s v="Incumplimiento del plan de trabajo del Sistema de Gestión de Seguridad y Salud en el Trabajo vigente"/>
    <s v="El responsable en el GIT de Gestión de Talento Humano y el líder del SGSST realiza seguimiento mensual al Plan de Seguridad y Salud en el Trabajo a través de la verificación y validación de las actividades programadas y cumplimiento, contrastando el informe mensual con el soporte de las evidencias subidas en el Drive y  en caso de no realizar la actividad  se hará la  reprogramación correspondiente.                                                                                                                                                       _x000a__x000a_Evidencias:  Informe mensual soportado con las evidencias en DRIVE y/o reporte del indicador de cumplimiento y/o actas de comité en Direcciones territoriales validando el seguimiento"/>
    <n v="4"/>
    <n v="4"/>
    <n v="1"/>
    <s v="Concepto Favorable"/>
    <m/>
    <m/>
    <m/>
    <s v=""/>
    <m/>
    <m/>
    <m/>
    <m/>
    <s v=""/>
    <m/>
    <n v="1"/>
    <n v="0"/>
    <n v="0"/>
    <n v="1"/>
  </r>
  <r>
    <s v="GTH-3"/>
    <s v="Gestión del Talento Humano"/>
    <x v="11"/>
    <s v="Incumplimiento del Plan Institucional de Capacitación para la vigencia"/>
    <s v="El responsable en el GIT de Gestión de Talento Humano realiza seguimiento mensual al Plan Institucional de Capacitación a través de la verificación y validación de las actividades programada y su cumplimiento, contrastando el informe mensual con el soporte de las evidencias subidas en el Drive y  en caso de no realizar la actividad  se hará la  reprogramación correspondiente._x000a__x000a_Evidencias:  Informe mensual soportado con las evidencias en DRIVE y/o reporte del indicador de cumplimiento y/o reportes de seguimiento de capacitación desde las Direcciones Territoriales"/>
    <n v="4"/>
    <n v="4"/>
    <n v="1"/>
    <s v="Concepto Favorable"/>
    <m/>
    <m/>
    <m/>
    <s v=""/>
    <m/>
    <m/>
    <m/>
    <m/>
    <s v=""/>
    <m/>
    <n v="1"/>
    <n v="0"/>
    <n v="0"/>
    <n v="1"/>
  </r>
  <r>
    <s v="GSA-1"/>
    <s v="Gestión de Servicios Administrativos"/>
    <x v="11"/>
    <s v=" Gestión inadecuada de los impactos ambientales generados por la entidad"/>
    <m/>
    <m/>
    <m/>
    <s v=""/>
    <m/>
    <s v="El responsable del Sistema de Gestión Ambiental (SGA) realiza seguimiento trimestral al cumplimiento del Plan de Trabajo Ambiental en la Sede Central y en las Direcciones Territoriales, con el fin de asegurar la implementación de las actividades contempladas en el plan, verificando que la información incluida y reportada corresponda al avance conforme a las evidencias suministradas. En caso de encontrar novedades, el profesional se comunicará con la persona que realizó el reporte para que se hagan los ajustes pertinentes._x000a__x000a_Evidencia: Correo electrónico de seguimiento al Plan de Trabajo Ambiental"/>
    <n v="1"/>
    <n v="1"/>
    <n v="1"/>
    <s v="Concepto Favorable"/>
    <s v="El responsable asignado en la Dirección Territorial verifica el cumplimiento de las actividades contempladas en la Matriz de identificación y cumplimiento legal Ambiental y la Matriz de Identificación de aspectos y valoración de impactos ambientales, realizando el reporte respectivo de acuerdo con los controles operacionales de las matrices y la periodicidad definida en cada uno. En caso de encontrar novedades, el profesional en Sede Central se comunicará con la persona que realizó el reporte para que se hagan los ajustes pertinentes._x000a__x000a_Evidencia: Correos de reporte de cumplimiento de los controles operaciones definidos en las matrices  "/>
    <n v="2"/>
    <n v="2"/>
    <n v="1"/>
    <s v="Concepto Favorable"/>
    <n v="2"/>
    <n v="0"/>
    <n v="0"/>
    <n v="2"/>
  </r>
  <r>
    <s v="GSA-2"/>
    <s v="Gestión de Servicios Administrativos"/>
    <x v="11"/>
    <s v="Inoportunidad en la prestación de servicios administrativos y/o infraestructura física para el funcionamiento de la entidad"/>
    <m/>
    <m/>
    <m/>
    <s v=""/>
    <m/>
    <s v="El responsable en las Direcciones Territoriales identifica las necesidades de infraestructura física que requiere y se remite para el estudio, consolidación, priorización y aprobación (según aplique) de la Sede Central de los requerimientos solicitados. En caso de presentar observaciones, se solicita realizar los ajustes al responsable encargado. _x000a__x000a_Evidencia: Correo electrónico con la aprobación de la solicitud y/o Plan de mantenimiento aprobado."/>
    <n v="2"/>
    <n v="2"/>
    <n v="1"/>
    <s v="Concepto Favorable"/>
    <m/>
    <m/>
    <m/>
    <s v=""/>
    <m/>
    <n v="1"/>
    <n v="0"/>
    <n v="0"/>
    <n v="1"/>
  </r>
  <r>
    <s v="GCO-1"/>
    <s v="Gestión Contractual"/>
    <x v="11"/>
    <s v="Inadecuada supervisión de contratos de adquisición de bienes, obras y servicios "/>
    <s v="El supervisor del contrato revisa el informe de actividades presentado por el contratista y aprueba mediante acta de supervisión, de acuerdo con la periodicidad establecida en el contrato, con el fin de dar trámite al pago correspondiente. En caso de que se presenten inconsistencias o inconformidades en el informe presentado, el supervisor lo rechaza a través del SECOP y retorna al contratista para su ajuste respectivo. _x000a__x000a_Evidencias: Acta de supervisión aprobada, consolidado de contratos a cargo con la supervisión realizada, pantallazos en SECOP del total de contratos a cargo supervisados y/o cualquier otro mecanismo que permita validar la supervisión del total de contratos a cargo. "/>
    <n v="38"/>
    <n v="38"/>
    <n v="1"/>
    <s v="Concepto Favorable"/>
    <m/>
    <m/>
    <m/>
    <s v=""/>
    <m/>
    <m/>
    <m/>
    <m/>
    <s v=""/>
    <m/>
    <n v="1"/>
    <n v="0"/>
    <n v="0"/>
    <n v="1"/>
  </r>
  <r>
    <s v="GCO-2"/>
    <s v="Gestión Contractual"/>
    <x v="11"/>
    <s v="Manipulación del proceso contractual  para beneficio particular o de terceros en la adjudicación de un contrato"/>
    <s v="El responsable en el GIT de Gestión Contractual revisa las condiciones del proceso a adelantar y publica en el SECOP II los documentos que soportan el proceso para conocimiento de los interesados, si se presentan inquietudes u observaciones. En caso de que los interesados presenten requerimientos sobre el proceso, se remitirá al Área u Oficina responsable para contestar y posteriormente se da respuesta a través del SECOP II al solicitante.  _x000a__x000a_Evidencia: Consolidado de observaciones del proceso en la plataforma SECOP II (si aplica)."/>
    <n v="1"/>
    <n v="1"/>
    <n v="1"/>
    <s v="Concepto Favorable"/>
    <m/>
    <m/>
    <m/>
    <s v=""/>
    <m/>
    <m/>
    <m/>
    <m/>
    <s v=""/>
    <m/>
    <n v="1"/>
    <n v="0"/>
    <n v="0"/>
    <n v="1"/>
  </r>
  <r>
    <s v="GCO-3"/>
    <s v="Gestión Contractual"/>
    <x v="11"/>
    <s v="Pérdida de bienes de las instalaciones del Almacén del IGAC"/>
    <m/>
    <m/>
    <m/>
    <s v=""/>
    <m/>
    <s v="Los responsables del Almacén, o responsable en Direcciones Territoriales, realizan inventario anualmente de los elementos y bienes almacenados en la bodega, generando un informe de la conciliación de los registros en el sistema frente a los físicos, en caso de presentar diferencias se llevan a cabo las acciones correctivas y ajustes necesarios para subsanar las diferencias presentadas._x000a__x000a_Evidencia: Informes de inventario, actas, comprobantes de ajustes y/o notificaciones por correo electrónico."/>
    <n v="4"/>
    <n v="4"/>
    <n v="1"/>
    <s v="Concepto Favorable"/>
    <m/>
    <m/>
    <m/>
    <s v=""/>
    <m/>
    <n v="1"/>
    <n v="0"/>
    <n v="0"/>
    <n v="1"/>
  </r>
  <r>
    <s v="GCT-1"/>
    <s v="Gestión Catastral"/>
    <x v="11"/>
    <s v="Incumplimiento de los estándares de producción (calidad) en la prestación del servicio público Catastral por excepción"/>
    <s v="Mensualmente en las Direcciones Territoriales se revisa el cumplimiento del cronograma  propuesto para la realización de los trámites  catastrales pendientes de evacuar, con el propósito de minimizar el riesgo de vencimiento. En caso de no cumplir con el cronograma propuesto, el responsable del proceso de conservación dará una  primera alerta a través de correo al coordinador de su área para que permita tomar acciones oportunas reprogramando nuevamente las actividades pendientes y si se continua se deberá realizar una acción correctiva._x000a__x000a_Evidencia: Cronograma de trabajo, reporte del seguimiento mensual, acción correctiva realizada (si aplica) y/o correo con las alertas."/>
    <n v="4"/>
    <n v="4"/>
    <n v="1"/>
    <s v="Concepto Favorable"/>
    <m/>
    <m/>
    <m/>
    <s v=""/>
    <m/>
    <m/>
    <m/>
    <m/>
    <s v=""/>
    <m/>
    <n v="1"/>
    <n v="0"/>
    <n v="0"/>
    <n v="1"/>
  </r>
  <r>
    <s v="GCT-2"/>
    <s v="Gestión Catastral"/>
    <x v="11"/>
    <s v="Inoportunidad en los tiempos establecidos para la entrega de los productos resultados del  proceso de formación y actualización catastral con los municipios en jurisdicción del IGAC"/>
    <s v="Cada vez que se inicia un proceso de formación y actualización catastral con un municipio perteneciente a la jurisdicción del IGAC,  la Dirección Territorial realiza seguimiento mensual al plan de trabajo, de tal manera que se cumplan con los tiempos establecidos para la entrega de los productos resultados del proceso. En caso de encontrar retraso en las fechas programadas con la realización de las actividades, el responsable del proceso de Formación y Actualización Catastral,  enviará un correo al Coordinador General del proceso, para que evalúe el porcentaje de cumplimiento de la programación establecida y si se continúa, el Director Territorial informará a través de memorando a la Subdirección de Catastro para que se tomen las medidas necesarias oportunamente y se logre cumplir con los compromisos adquiridos con el municipio._x000a__x000a_Evidencia: Plan de trabajo, Actas de Interventoría, Informes mensuales de los avance de las etapas de actualización, Correos electrónicos y/o memorandos."/>
    <n v="4"/>
    <n v="4"/>
    <n v="1"/>
    <s v="Concepto Favorable"/>
    <m/>
    <m/>
    <m/>
    <s v=""/>
    <m/>
    <m/>
    <m/>
    <m/>
    <s v=""/>
    <m/>
    <n v="1"/>
    <n v="0"/>
    <n v="0"/>
    <n v="1"/>
  </r>
  <r>
    <s v="GCT-3"/>
    <s v="Gestión Catastral"/>
    <x v="11"/>
    <s v="Inoportunidad en los tiempos establecidos para la entrega de los avalúos comerciales"/>
    <s v="Mensualmente se consolida en la Subdirección de Catastro o Dirección Territorial los contratos que han sido  debidamente perfeccionado junto con la copia de consignación del anticipo (cuando aplica) y radicado, se inicia el trámite del avalúo y se controla el tiempo empleado para la entrega. En caso de estar retrasado con la entrega del avalúo, la Subdirección de Catastro (GIT de Avalúos)  o la Dirección Territorial, deben solicitar la ampliación del plazo mediante oficio, sustentando los motivos y quien haya asignado esta labor deberá dar respuesta por escrito otorgando el tiempo de prórroga para la entrega del avalúo._x000a__x000a_Evidencia: Reporte mensual de los contratos de avalúos comerciales vigentes, Informe mensual de los avances de los avalúos realizados, Oficios de ampliación del tiempo de entrega si aplica."/>
    <n v="4"/>
    <n v="4"/>
    <n v="1"/>
    <s v="Concepto Favorable"/>
    <m/>
    <m/>
    <m/>
    <s v=""/>
    <m/>
    <m/>
    <m/>
    <m/>
    <s v=""/>
    <m/>
    <n v="1"/>
    <n v="0"/>
    <n v="0"/>
    <n v="1"/>
  </r>
  <r>
    <s v="GCO-1"/>
    <s v="Gestión Contractual"/>
    <x v="12"/>
    <s v="Inadecuada supervisión de contratos de adquisición de bienes, obras y servicios "/>
    <s v="El supervisor del contrato revisa el informe de actividades presentado por el contratista y aprueba mediante acta de supervisión, de acuerdo con la periodicidad establecida en el contrato, con el fin de dar trámite al pago correspondiente. En caso de que se presenten inconsistencias o inconformidades en el informe presentado, el supervisor lo rechaza a través del SECOP y retorna al contratista para su ajuste respectivo. _x000a__x000a_Evidencias: Acta de supervisión aprobada, consolidado de contratos a cargo con la supervisión realizada, pantallazos en SECOP del total de contratos a cargo supervisados y/o cualquier otro mecanismo que permita validar la supervisión del total de contratos a cargo. "/>
    <n v="1"/>
    <n v="1"/>
    <n v="1"/>
    <s v="Concepto Favorable"/>
    <m/>
    <m/>
    <m/>
    <s v=""/>
    <m/>
    <m/>
    <m/>
    <m/>
    <s v=""/>
    <m/>
    <n v="1"/>
    <n v="0"/>
    <n v="0"/>
    <n v="1"/>
  </r>
  <r>
    <s v="GCO-2"/>
    <s v="Gestión Contractual"/>
    <x v="12"/>
    <s v="Manipulación del proceso contractual  para beneficio particular o de terceros en la adjudicación de un contrato"/>
    <s v="El responsable en el GIT de Gestión Contractual revisa las condiciones del proceso a adelantar y publica en el SECOP II los documentos que soportan el proceso para conocimiento de los interesados, si se presentan inquietudes u observaciones. En caso de que los interesados presenten requerimientos sobre el proceso, se remitirá al Área u Oficina responsable para contestar y posteriormente se da respuesta a través del SECOP II al solicitante.  _x000a__x000a_Evidencia: Consolidado de observaciones del proceso en la plataforma SECOP II (si aplica)."/>
    <n v="2"/>
    <n v="2"/>
    <n v="1"/>
    <s v="Concepto Favorable"/>
    <m/>
    <m/>
    <m/>
    <s v=""/>
    <m/>
    <m/>
    <m/>
    <m/>
    <s v=""/>
    <m/>
    <n v="1"/>
    <n v="0"/>
    <n v="0"/>
    <n v="1"/>
  </r>
  <r>
    <s v="GCO-3"/>
    <s v="Gestión Contractual"/>
    <x v="12"/>
    <s v="Pérdida de bienes de las instalaciones del Almacén del IGAC"/>
    <m/>
    <m/>
    <m/>
    <s v=""/>
    <m/>
    <s v="Los responsables del Almacén, o responsable en Direcciones Territoriales, realizan inventario anualmente de los elementos y bienes almacenados en la bodega, generando un informe de la conciliación de los registros en el sistema frente a los físicos, en caso de presentar diferencias se llevan a cabo las acciones correctivas y ajustes necesarios para subsanar las diferencias presentadas._x000a__x000a_Evidencia: Informes de inventario, actas, comprobantes de ajustes y/o notificaciones por correo electrónico."/>
    <n v="2"/>
    <n v="2"/>
    <n v="1"/>
    <s v="Concepto Favorable"/>
    <m/>
    <m/>
    <m/>
    <s v=""/>
    <m/>
    <n v="1"/>
    <n v="0"/>
    <n v="0"/>
    <n v="1"/>
  </r>
  <r>
    <s v="GCT-1"/>
    <s v="Gestión Catastral"/>
    <x v="12"/>
    <s v="Incumplimiento de los estándares de producción (calidad) en la prestación del servicio público Catastral por excepción"/>
    <s v="Mensualmente en las Direcciones Territoriales se revisa el cumplimiento del cronograma  propuesto para la realización de los trámites  catastrales pendientes de evacuar, con el propósito de minimizar el riesgo de vencimiento. En caso de no cumplir con el cronograma propuesto, el responsable del proceso de conservación dará una  primera alerta a través de correo al coordinador de su área para que permita tomar acciones oportunas reprogramando nuevamente las actividades pendientes y si se continua se deberá realizar una acción correctiva._x000a__x000a_Evidencia: Cronograma de trabajo, reporte del seguimiento mensual, acción correctiva realizada (si aplica) y/o correo con las alertas."/>
    <n v="5"/>
    <n v="5"/>
    <n v="1"/>
    <s v="Concepto Favorable"/>
    <m/>
    <m/>
    <m/>
    <s v=""/>
    <m/>
    <m/>
    <m/>
    <m/>
    <s v=""/>
    <m/>
    <n v="1"/>
    <n v="0"/>
    <n v="0"/>
    <n v="1"/>
  </r>
  <r>
    <s v="GCT-2"/>
    <s v="Gestión Catastral"/>
    <x v="12"/>
    <s v="Inoportunidad en los tiempos establecidos para la entrega de los productos resultados del  proceso de formación y actualización catastral con los municipios en jurisdicción del IGAC"/>
    <s v="Cada vez que se inicia un proceso de formación y actualización catastral con un municipio perteneciente a la jurisdicción del IGAC,  la Dirección Territorial realiza seguimiento mensual al plan de trabajo, de tal manera que se cumplan con los tiempos establecidos para la entrega de los productos resultados del proceso. En caso de encontrar retraso en las fechas programadas con la realización de las actividades, el responsable del proceso de Formación y Actualización Catastral,  enviará un correo al Coordinador General del proceso, para que evalúe el porcentaje de cumplimiento de la programación establecida y si se continúa, el Director Territorial informará a través de memorando a la Subdirección de Catastro para que se tomen las medidas necesarias oportunamente y se logre cumplir con los compromisos adquiridos con el municipio._x000a__x000a_Evidencia: Plan de trabajo, Actas de Interventoría, Informes mensuales de los avance de las etapas de actualización, Correos electrónicos y/o memorandos."/>
    <n v="4"/>
    <n v="4"/>
    <n v="1"/>
    <s v="Concepto Favorable"/>
    <m/>
    <m/>
    <m/>
    <s v=""/>
    <m/>
    <m/>
    <m/>
    <m/>
    <s v=""/>
    <m/>
    <n v="1"/>
    <n v="0"/>
    <n v="0"/>
    <n v="1"/>
  </r>
  <r>
    <s v="GCT-3"/>
    <s v="Gestión Catastral"/>
    <x v="12"/>
    <s v="Inoportunidad en los tiempos establecidos para la entrega de los avalúos comerciales"/>
    <s v="Mensualmente se consolida en la Subdirección de Catastro o Dirección Territorial los contratos que han sido  debidamente perfeccionado junto con la copia de consignación del anticipo (cuando aplica) y radicado, se inicia el trámite del avalúo y se controla el tiempo empleado para la entrega. En caso de estar retrasado con la entrega del avalúo, la Subdirección de Catastro (GIT de Avalúos)  o la Dirección Territorial, deben solicitar la ampliación del plazo mediante oficio, sustentando los motivos y quien haya asignado esta labor deberá dar respuesta por escrito otorgando el tiempo de prórroga para la entrega del avalúo._x000a__x000a_Evidencia: Reporte mensual de los contratos de avalúos comerciales vigentes, Informe mensual de los avances de los avalúos realizados, Oficios de ampliación del tiempo de entrega si aplica."/>
    <n v="4"/>
    <n v="4"/>
    <n v="1"/>
    <s v="Concepto Favorable"/>
    <m/>
    <m/>
    <m/>
    <s v=""/>
    <m/>
    <m/>
    <m/>
    <m/>
    <s v=""/>
    <m/>
    <n v="1"/>
    <n v="0"/>
    <n v="0"/>
    <n v="1"/>
  </r>
  <r>
    <s v="GDO-3"/>
    <s v="Gestión Documental"/>
    <x v="12"/>
    <s v="Sustracción, eliminación o manipulación indebida de la documentación en el Archivo Central para beneficio particular o de terceros"/>
    <m/>
    <m/>
    <m/>
    <s v=""/>
    <m/>
    <s v="El responsable dentro del GIT de Gestión Documental, o responsable en la Dirección Territorial, realiza seguimiento a la actualización del Inventario documental teniendo en cuenta las transferencias documentales realizadas desde los Archivos de gestión durante el periodo, con el fin de controlar la documentación que reposa en el Archivo Central. En caso de evidenciar que no se ha llevado a cabo la actualización del inventario documental, el Coordinador del GIT de Gestión Documental tomará las acciones pertinentes para efectuar dicha actualización._x000a__x000a_Archivo: Inventario documental actualizado, Inventario de las transferencias documentales y/o evidencia del seguimiento de la actualización del inventario documental o el cronograma de transferencias documentales"/>
    <n v="1"/>
    <n v="1"/>
    <n v="1"/>
    <s v="Concepto Favorable"/>
    <m/>
    <m/>
    <m/>
    <s v=""/>
    <m/>
    <n v="1"/>
    <n v="0"/>
    <n v="0"/>
    <n v="1"/>
  </r>
  <r>
    <s v="GFI-1"/>
    <s v="Gestión Financiera"/>
    <x v="12"/>
    <s v="Registros presupuestales, contables y de tesorería generados inoportunamente"/>
    <m/>
    <m/>
    <m/>
    <s v=""/>
    <m/>
    <s v="Permanentemente, el coordinador del GIT en la Sede Central y los pagadores en las Direcciones territoriales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_x000a__x000a_Evidencia: Documentos soporte de los registros presupuestales"/>
    <n v="14"/>
    <n v="14"/>
    <n v="1"/>
    <s v="Concepto Favorable"/>
    <s v="Permanentemente, el coordinador del GIT en la Sede Central y los pagadores en las Direcciones territoriales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_x000a__x000a_Evidencia: Soportes de los registros presupuestales"/>
    <n v="14"/>
    <n v="14"/>
    <n v="1"/>
    <s v="Concepto Favorable"/>
    <n v="2"/>
    <n v="0"/>
    <n v="0"/>
    <n v="2"/>
  </r>
  <r>
    <s v="GIS-1"/>
    <s v="Gestión Informática de Soporte"/>
    <x v="12"/>
    <s v="Incumplimiento en los acuerdos de niveles de servicio establecidos en el catálogo de servicios de TI"/>
    <s v="Mensualmente el líder de mesa de servicios y los ingenieros de sistemas de las DT, verifican el estado de las solicitudes de atención, así como los seguimientos asociados a aquellas en estado no resuelto, con el objetivo de identificar los motivos por los cuales no se ha dado solución. En caso de encontrar solicitudes no resueltas en los plazos de los acuerdos de nivel de servicio, se realiza un informe para la jefatura de la OIT, para la generación un plan de atención de solicitudes._x000a__x000a_Evidencia: Reporte de la herramienta de gestión de soporte técnico"/>
    <n v="8"/>
    <n v="8"/>
    <n v="1"/>
    <s v="Concepto Favorable"/>
    <m/>
    <m/>
    <m/>
    <s v=""/>
    <m/>
    <m/>
    <m/>
    <m/>
    <s v=""/>
    <m/>
    <n v="1"/>
    <n v="0"/>
    <n v="0"/>
    <n v="1"/>
  </r>
  <r>
    <s v="GIS-3"/>
    <s v="Gestión Informática de Soporte"/>
    <x v="12"/>
    <s v="Posibilidad de otorgar accesos a la infraestructura tecnológica sin seguir procedimientos  formales para favorecer a un tercero "/>
    <m/>
    <m/>
    <m/>
    <s v=""/>
    <m/>
    <m/>
    <m/>
    <m/>
    <s v=""/>
    <m/>
    <s v="Los ingenieros de sistemas de las DT atienden las solicitudes de permisos de acceso a las bases de datos de Cobol las cuales se gestionan a través de requerimientos de la herramienta tecnológica de la mesa de servicios, a solicitud de los usuarios. El requerimiento debe estar soportado con el correo electrónico de autorización por parte del Director Territorial. En caso de que la solicitud no llegue autorizada por el Director Territorial, el ingeniero no asigna ningún permiso en la herramienta._x000a__x000a_Evidencia: Reportes de solicitudes de permisos de acceso a la base de datos Cobol debidamente autorizada por los Directores Territoriales."/>
    <n v="5"/>
    <n v="5"/>
    <n v="1"/>
    <s v="Concepto Favorable"/>
    <n v="1"/>
    <n v="0"/>
    <n v="0"/>
    <n v="1"/>
  </r>
  <r>
    <s v="GJU-1"/>
    <s v="Gestión Jurídica"/>
    <x v="12"/>
    <s v="Inoportunidad  en la respuesta a los requerimientos en procesos judiciales"/>
    <s v="El responsable asignado de la Oficina Asesora Jurídica en Sede Central, o el abogado en las Direcciones Territoriales, realiza seguimiento y control judicial presencial o virtual dos veces por semana con la finalidad de vigilar y controlar las actuaciones judiciales, a través del diligenciamiento del formato vigente de control de estado de procesos judiciales. (A, B) _x000a__x000a_Evidencia: Formato diligenciado &quot;Control de estado de procesos judiciales&quot; vigente."/>
    <n v="16"/>
    <n v="16"/>
    <n v="1"/>
    <s v="Concepto Favorable"/>
    <s v="El responsable asignado de la Oficina Asesora Jurídica en Sede Central, o el abogado en las Direcciones Territoriales, solicitarán a través de memorando o correo electrónico los conceptos técnicos a los distintos procesos de la entidad, teniendo en cuenta los términos establecidos por el ente judicial en el requerimiento. _x000a__x000a_Evidencia: Memorando y/o correo electrónico de solicitud de conceptos técnicos."/>
    <n v="2"/>
    <n v="2"/>
    <n v="1"/>
    <s v="Concepto Favorable"/>
    <s v="El(la) Jefe de la Oficina Asesora Jurídica o a quien asigne en Sede Central realiza mensualmente reuniones de seguimiento a los abogados de las Direcciones Territoriales, con la finalidad de retroalimentar, apoyar y controlar la gestión judicial. _x000a__x000a_Evidencia: Convocatoria a través de correo electrónico, acta de reunión, agenda y/o pantallazo de los participantes (convocatoria virtual)"/>
    <n v="5"/>
    <n v="5"/>
    <n v="1"/>
    <s v="Concepto Favorable"/>
    <n v="3"/>
    <n v="0"/>
    <n v="0"/>
    <n v="3"/>
  </r>
  <r>
    <s v="GJU-2"/>
    <s v="Gestión Jurídica"/>
    <x v="12"/>
    <s v="Respuesta indebida o fuera de los términos legales a los  procesos judiciales, para beneficiar los intereses de un tercero"/>
    <s v="El responsable asignado de la Oficina Asesora Jurídica en Sede Central, o el abogado en las Direcciones Territoriales, realiza seguimiento y control judicial presencial o virtual dos veces por semana con la finalidad de vigilar y controlar las actuaciones judiciales, a través del diligenciamiento del formato vigente de control de estado de procesos judiciales._x000a__x000a_Evidencia: Formato diligenciado &quot;Control de estado de procesos judiciales&quot; vigente."/>
    <n v="16"/>
    <n v="16"/>
    <n v="1"/>
    <s v="Concepto Favorable"/>
    <m/>
    <m/>
    <m/>
    <s v=""/>
    <m/>
    <s v="El(la) Jefe de la Oficina Asesora Jurídica o a quien asigne en Sede Central realiza mensualmente reuniones de seguimiento a los abogados de las Direcciones Territoriales, con la finalidad de retroalimentar, apoyar y controlar la gestión judicial. _x000a__x000a_Evidencia: Convocatoria a través de correo electrónico, acta de reunión, agenda y/o pantallazo de los participantes (convocatoria virtual)"/>
    <n v="5"/>
    <n v="5"/>
    <n v="1"/>
    <s v="Concepto Favorable"/>
    <n v="2"/>
    <n v="0"/>
    <n v="0"/>
    <n v="2"/>
  </r>
  <r>
    <s v="GSA-1"/>
    <s v="Gestión de Servicios Administrativos"/>
    <x v="12"/>
    <s v=" Gestión inadecuada de los impactos ambientales generados por la entidad"/>
    <m/>
    <m/>
    <m/>
    <s v=""/>
    <m/>
    <s v="El responsable del Sistema de Gestión Ambiental (SGA) realiza seguimiento trimestral al cumplimiento del Plan de Trabajo Ambiental en la Sede Central y en las Direcciones Territoriales, con el fin de asegurar la implementación de las actividades contempladas en el plan, verificando que la información incluida y reportada corresponda al avance conforme a las evidencias suministradas. En caso de encontrar novedades, el profesional se comunicará con la persona que realizó el reporte para que se hagan los ajustes pertinentes._x000a__x000a_Evidencia: Correo electrónico de seguimiento al Plan de Trabajo Ambiental"/>
    <n v="2"/>
    <n v="2"/>
    <n v="1"/>
    <s v="Concepto Favorable"/>
    <s v="El responsable asignado en la Dirección Territorial verifica el cumplimiento de las actividades contempladas en la Matriz de identificación y cumplimiento legal Ambiental y la Matriz de Identificación de aspectos y valoración de impactos ambientales, realizando el reporte respectivo de acuerdo con los controles operacionales de las matrices y la periodicidad definida en cada uno. En caso de encontrar novedades, el profesional en Sede Central se comunicará con la persona que realizó el reporte para que se hagan los ajustes pertinentes._x000a__x000a_Evidencia: Correos de reporte de cumplimiento de los controles operaciones definidos en las matrices  "/>
    <n v="1"/>
    <n v="1"/>
    <n v="1"/>
    <s v="Concepto Favorable"/>
    <n v="2"/>
    <n v="0"/>
    <n v="0"/>
    <n v="2"/>
  </r>
  <r>
    <s v="GSA-2"/>
    <s v="Gestión de Servicios Administrativos"/>
    <x v="12"/>
    <s v="Inoportunidad en la prestación de servicios administrativos y/o infraestructura física para el funcionamiento de la entidad"/>
    <m/>
    <m/>
    <m/>
    <s v=""/>
    <m/>
    <s v="El responsable en las Direcciones Territoriales identifica las necesidades de infraestructura física que requiere y se remite para el estudio, consolidación, priorización y aprobación (según aplique) de la Sede Central de los requerimientos solicitados. En caso de presentar observaciones, se solicita realizar los ajustes al responsable encargado. _x000a__x000a_Evidencia: Correo electrónico con la aprobación de la solicitud y/o Plan de mantenimiento aprobado."/>
    <n v="1"/>
    <n v="1"/>
    <n v="1"/>
    <s v="Concepto Favorable"/>
    <m/>
    <m/>
    <m/>
    <s v=""/>
    <m/>
    <n v="1"/>
    <n v="0"/>
    <n v="0"/>
    <n v="1"/>
  </r>
  <r>
    <s v="GTH-1"/>
    <s v="Gestión del Talento Humano"/>
    <x v="12"/>
    <s v="Incumplimiento del plan de trabajo del Sistema de Gestión de Seguridad y Salud en el Trabajo vigente"/>
    <s v="El responsable en el GIT de Gestión de Talento Humano y el líder del SGSST realiza seguimiento mensual al Plan de Seguridad y Salud en el Trabajo a través de la verificación y validación de las actividades programadas y cumplimiento, contrastando el informe mensual con el soporte de las evidencias subidas en el Drive y  en caso de no realizar la actividad  se hará la  reprogramación correspondiente.                                                                                                                                                       _x000a__x000a_Evidencias:  Informe mensual soportado con las evidencias en DRIVE y/o reporte del indicador de cumplimiento y/o actas de comité en Direcciones territoriales validando el seguimiento"/>
    <n v="5"/>
    <n v="5"/>
    <n v="1"/>
    <s v="Concepto Favorable"/>
    <m/>
    <m/>
    <m/>
    <s v=""/>
    <m/>
    <m/>
    <m/>
    <m/>
    <s v=""/>
    <m/>
    <n v="1"/>
    <n v="0"/>
    <n v="0"/>
    <n v="1"/>
  </r>
  <r>
    <s v="GTH-3"/>
    <s v="Gestión del Talento Humano"/>
    <x v="12"/>
    <s v="Incumplimiento del Plan Institucional de Capacitación para la vigencia"/>
    <s v="El responsable en el GIT de Gestión de Talento Humano realiza seguimiento mensual al Plan Institucional de Capacitación a través de la verificación y validación de las actividades programada y su cumplimiento, contrastando el informe mensual con el soporte de las evidencias subidas en el Drive y  en caso de no realizar la actividad  se hará la  reprogramación correspondiente._x000a__x000a_Evidencias:  Informe mensual soportado con las evidencias en DRIVE y/o reporte del indicador de cumplimiento y/o reportes de seguimiento de capacitación desde las Direcciones Territoriales"/>
    <n v="4"/>
    <n v="4"/>
    <n v="1"/>
    <s v="Concepto Favorable"/>
    <m/>
    <m/>
    <m/>
    <s v=""/>
    <m/>
    <m/>
    <m/>
    <m/>
    <s v=""/>
    <m/>
    <n v="1"/>
    <n v="0"/>
    <n v="0"/>
    <n v="1"/>
  </r>
  <r>
    <s v="SCP-2"/>
    <s v="Servicio al Ciudadano y Participación"/>
    <x v="12"/>
    <s v="Recibir dádivas para manipular el derecho de turno de las peticiones realizadas por los ciudadanos y/o grupos de interés para beneficio propio o de terceros"/>
    <s v="Trimestralmente el servidor público designado del GIT Servicio al ciudadano realiza seguimiento al cumplimiento del procedimiento y a los protocolos de atención para verificar que estén cumpliendo con lo establecido y no se de prelación a ningún turno. En caso de encontrar que no haya cumplimiento o identificar un incumplimiento al derecho de turno presencial se requiere al funcionario solicitando una justificación de sus actuaciones. _x000a__x000a_Evidencia: Registros de asistencia yo correo electrónico y/o memorando interno con observaciones en caso que aplique"/>
    <n v="7"/>
    <n v="7"/>
    <n v="1"/>
    <s v="Concepto Favorable"/>
    <m/>
    <m/>
    <m/>
    <s v=""/>
    <m/>
    <m/>
    <m/>
    <m/>
    <s v=""/>
    <m/>
    <n v="1"/>
    <n v="0"/>
    <n v="0"/>
    <n v="1"/>
  </r>
  <r>
    <s v="GCO-1"/>
    <s v="Gestión Contractual"/>
    <x v="13"/>
    <s v="Inadecuada supervisión de contratos de adquisición de bienes, obras y servicios "/>
    <s v="El supervisor del contrato revisa el informe de actividades presentado por el contratista y aprueba mediante acta de supervisión, de acuerdo con la periodicidad establecida en el contrato, con el fin de dar trámite al pago correspondiente. En caso de que se presenten inconsistencias o inconformidades en el informe presentado, el supervisor lo rechaza a través del SECOP y retorna al contratista para su ajuste respectivo. _x000a__x000a_Evidencias: Acta de supervisión aprobada, consolidado de contratos a cargo con la supervisión realizada, pantallazos en SECOP del total de contratos a cargo supervisados y/o cualquier otro mecanismo que permita validar la supervisión del total de contratos a cargo. "/>
    <n v="0"/>
    <n v="1"/>
    <s v=""/>
    <s v="Concepto Favorable"/>
    <m/>
    <m/>
    <m/>
    <s v=""/>
    <m/>
    <m/>
    <m/>
    <m/>
    <s v=""/>
    <m/>
    <n v="1"/>
    <n v="0"/>
    <n v="0"/>
    <n v="1"/>
  </r>
  <r>
    <s v="GCO-2"/>
    <s v="Gestión Contractual"/>
    <x v="13"/>
    <s v="Manipulación del proceso contractual  para beneficio particular o de terceros en la adjudicación de un contrato"/>
    <s v="El responsable en el GIT de Gestión Contractual revisa las condiciones del proceso a adelantar y publica en el SECOP II los documentos que soportan el proceso para conocimiento de los interesados, si se presentan inquietudes u observaciones. En caso de que los interesados presenten requerimientos sobre el proceso, se remitirá al Área u Oficina responsable para contestar y posteriormente se da respuesta a través del SECOP II al solicitante.  _x000a__x000a_Evidencia: Consolidado de observaciones del proceso en la plataforma SECOP II (si aplica)."/>
    <n v="0"/>
    <n v="0"/>
    <s v=""/>
    <s v="Concepto Favorable"/>
    <m/>
    <m/>
    <m/>
    <s v=""/>
    <m/>
    <m/>
    <m/>
    <m/>
    <s v=""/>
    <m/>
    <n v="1"/>
    <n v="0"/>
    <n v="0"/>
    <n v="1"/>
  </r>
  <r>
    <s v="GCO-3"/>
    <s v="Gestión Contractual"/>
    <x v="13"/>
    <s v="Pérdida de bienes de las instalaciones del Almacén del IGAC"/>
    <m/>
    <m/>
    <m/>
    <s v=""/>
    <m/>
    <s v="Los responsables del Almacén, o responsable en Direcciones Territoriales, realizan inventario anualmente de los elementos y bienes almacenados en la bodega, generando un informe de la conciliación de los registros en el sistema frente a los físicos, en caso de presentar diferencias se llevan a cabo las acciones correctivas y ajustes necesarios para subsanar las diferencias presentadas._x000a__x000a_Evidencia: Informes de inventario, actas, comprobantes de ajustes y/o notificaciones por correo electrónico."/>
    <n v="1"/>
    <n v="1"/>
    <n v="1"/>
    <s v="Concepto Favorable"/>
    <m/>
    <m/>
    <m/>
    <s v=""/>
    <m/>
    <n v="1"/>
    <n v="0"/>
    <n v="0"/>
    <n v="1"/>
  </r>
  <r>
    <s v="GCT-1"/>
    <s v="Gestión Catastral"/>
    <x v="13"/>
    <s v="Incumplimiento de los estándares de producción (calidad) en la prestación del servicio público Catastral por excepción"/>
    <s v="Mensualmente en las Direcciones Territoriales se revisa el cumplimiento del cronograma  propuesto para la realización de los trámites  catastrales pendientes de evacuar, con el propósito de minimizar el riesgo de vencimiento. En caso de no cumplir con el cronograma propuesto, el responsable del proceso de conservación dará una  primera alerta a través de correo al coordinador de su área para que permita tomar acciones oportunas reprogramando nuevamente las actividades pendientes y si se continua se deberá realizar una acción correctiva._x000a__x000a_Evidencia: Cronograma de trabajo, reporte del seguimiento mensual, acción correctiva realizada (si aplica) y/o correo con las alertas."/>
    <n v="4"/>
    <n v="4"/>
    <n v="1"/>
    <s v="Concepto Favorable"/>
    <m/>
    <m/>
    <m/>
    <s v=""/>
    <m/>
    <m/>
    <m/>
    <m/>
    <s v=""/>
    <m/>
    <n v="1"/>
    <n v="0"/>
    <n v="0"/>
    <n v="1"/>
  </r>
  <r>
    <s v="GCT-2"/>
    <s v="Gestión Catastral"/>
    <x v="13"/>
    <s v="Inoportunidad en los tiempos establecidos para la entrega de los productos resultados del  proceso de formación y actualización catastral con los municipios en jurisdicción del IGAC"/>
    <s v="Cada vez que se inicia un proceso de formación y actualización catastral con un municipio perteneciente a la jurisdicción del IGAC,  la Dirección Territorial realiza seguimiento mensual al plan de trabajo, de tal manera que se cumplan con los tiempos establecidos para la entrega de los productos resultados del proceso. En caso de encontrar retraso en las fechas programadas con la realización de las actividades, el responsable del proceso de Formación y Actualización Catastral,  enviará un correo al Coordinador General del proceso, para que evalúe el porcentaje de cumplimiento de la programación establecida y si se continúa, el Director Territorial informará a través de memorando a la Subdirección de Catastro para que se tomen las medidas necesarias oportunamente y se logre cumplir con los compromisos adquiridos con el municipio._x000a__x000a_Evidencia: Plan de trabajo, Actas de Interventoría, Informes mensuales de los avance de las etapas de actualización, Correos electrónicos y/o memorandos."/>
    <n v="4"/>
    <n v="4"/>
    <n v="1"/>
    <s v="Sin meta asignada en el periodo"/>
    <m/>
    <m/>
    <m/>
    <s v=""/>
    <m/>
    <m/>
    <m/>
    <m/>
    <s v=""/>
    <m/>
    <n v="0"/>
    <n v="0"/>
    <n v="1"/>
    <n v="1"/>
  </r>
  <r>
    <s v="GCT-3"/>
    <s v="Gestión Catastral"/>
    <x v="13"/>
    <s v="Inoportunidad en los tiempos establecidos para la entrega de los avalúos comerciales"/>
    <s v="Mensualmente se consolida en la Subdirección de Catastro o Dirección Territorial los contratos que han sido  debidamente perfeccionado junto con la copia de consignación del anticipo (cuando aplica) y radicado, se inicia el trámite del avalúo y se controla el tiempo empleado para la entrega. En caso de estar retrasado con la entrega del avalúo, la Subdirección de Catastro (GIT de Avalúos)  o la Dirección Territorial, deben solicitar la ampliación del plazo mediante oficio, sustentando los motivos y quien haya asignado esta labor deberá dar respuesta por escrito otorgando el tiempo de prórroga para la entrega del avalúo._x000a__x000a_Evidencia: Reporte mensual de los contratos de avalúos comerciales vigentes, Informe mensual de los avances de los avalúos realizados, Oficios de ampliación del tiempo de entrega si aplica."/>
    <n v="4"/>
    <n v="4"/>
    <n v="1"/>
    <s v="Concepto Favorable"/>
    <m/>
    <m/>
    <m/>
    <s v=""/>
    <m/>
    <m/>
    <m/>
    <m/>
    <s v=""/>
    <m/>
    <n v="1"/>
    <n v="0"/>
    <n v="0"/>
    <n v="1"/>
  </r>
  <r>
    <s v="GDO-3"/>
    <s v="Gestión Documental"/>
    <x v="13"/>
    <s v="Sustracción, eliminación o manipulación indebida de la documentación en el Archivo Central para beneficio particular o de terceros"/>
    <m/>
    <m/>
    <m/>
    <s v=""/>
    <m/>
    <s v="El responsable dentro del GIT de Gestión Documental, o responsable en la Dirección Territorial, realiza seguimiento a la actualización del Inventario documental teniendo en cuenta las transferencias documentales realizadas desde los Archivos de gestión durante el periodo, con el fin de controlar la documentación que reposa en el Archivo Central. En caso de evidenciar que no se ha llevado a cabo la actualización del inventario documental, el Coordinador del GIT de Gestión Documental tomará las acciones pertinentes para efectuar dicha actualización._x000a__x000a_Archivo: Inventario documental actualizado, Inventario de las transferencias documentales y/o evidencia del seguimiento de la actualización del inventario documental o el cronograma de transferencias documentales"/>
    <n v="1"/>
    <n v="1"/>
    <n v="1"/>
    <s v="Concepto No Favorable"/>
    <m/>
    <m/>
    <m/>
    <s v=""/>
    <m/>
    <n v="0"/>
    <n v="1"/>
    <n v="0"/>
    <n v="0"/>
  </r>
  <r>
    <s v="GFI-1"/>
    <s v="Gestión Financiera"/>
    <x v="13"/>
    <s v="Registros presupuestales, contables y de tesorería generados inoportunamente"/>
    <m/>
    <m/>
    <m/>
    <s v=""/>
    <m/>
    <s v="Permanentemente, el coordinador del GIT en la Sede Central y los pagadores en las Direcciones territoriales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_x000a__x000a_Evidencia: Documentos soporte de los registros presupuestales"/>
    <n v="1"/>
    <n v="1"/>
    <n v="1"/>
    <s v="Concepto Favorable"/>
    <s v="Permanentemente, el coordinador del GIT en la Sede Central y los pagadores en las Direcciones territoriales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_x000a__x000a_Evidencia: Soportes de los registros presupuestales"/>
    <n v="1"/>
    <n v="1"/>
    <n v="1"/>
    <s v="Concepto Favorable"/>
    <n v="2"/>
    <n v="0"/>
    <n v="0"/>
    <n v="2"/>
  </r>
  <r>
    <s v="GIS-1"/>
    <s v="Gestión Informática de Soporte"/>
    <x v="13"/>
    <s v="Incumplimiento en los acuerdos de niveles de servicio establecidos en el catálogo de servicios de TI"/>
    <s v="Mensualmente el líder de mesa de servicios y los ingenieros de sistemas de las DT, verifican el estado de las solicitudes de atención, así como los seguimientos asociados a aquellas en estado no resuelto, con el objetivo de identificar los motivos por los cuales no se ha dado solución. En caso de encontrar solicitudes no resueltas en los plazos de los acuerdos de nivel de servicio, se realiza un informe para la jefatura de la OIT, para la generación un plan de atención de solicitudes._x000a__x000a_Evidencia: Reporte de la herramienta de gestión de soporte técnico"/>
    <n v="4"/>
    <n v="4"/>
    <n v="1"/>
    <s v="Concepto Favorable"/>
    <m/>
    <m/>
    <m/>
    <s v=""/>
    <m/>
    <m/>
    <m/>
    <m/>
    <s v=""/>
    <m/>
    <n v="1"/>
    <n v="0"/>
    <n v="0"/>
    <n v="1"/>
  </r>
  <r>
    <s v="GIS-3"/>
    <s v="Gestión Informática de Soporte"/>
    <x v="13"/>
    <s v="Posibilidad de otorgar accesos a la infraestructura tecnológica sin seguir procedimientos  formales para favorecer a un tercero "/>
    <m/>
    <m/>
    <m/>
    <s v=""/>
    <m/>
    <m/>
    <m/>
    <m/>
    <s v=""/>
    <m/>
    <s v="Los ingenieros de sistemas de las DT atienden las solicitudes de permisos de acceso a las bases de datos de Cobol las cuales se gestionan a través de requerimientos de la herramienta tecnológica de la mesa de servicios, a solicitud de los usuarios. El requerimiento debe estar soportado con el correo electrónico de autorización por parte del Director Territorial. En caso de que la solicitud no llegue autorizada por el Director Territorial, el ingeniero no asigna ningún permiso en la herramienta._x000a__x000a_Evidencia: Reportes de solicitudes de permisos de acceso a la base de datos Cobol debidamente autorizada por los Directores Territoriales."/>
    <n v="1"/>
    <n v="1"/>
    <n v="1"/>
    <s v="Concepto Favorable"/>
    <n v="1"/>
    <n v="0"/>
    <n v="0"/>
    <n v="1"/>
  </r>
  <r>
    <s v="GJU-1"/>
    <s v="Gestión Jurídica"/>
    <x v="13"/>
    <s v="Inoportunidad  en la respuesta a los requerimientos en procesos judiciales"/>
    <s v="El responsable asignado de la Oficina Asesora Jurídica en Sede Central, o el abogado en las Direcciones Territoriales, realiza seguimiento y control judicial presencial o virtual dos veces por semana con la finalidad de vigilar y controlar las actuaciones judiciales, a través del diligenciamiento del formato vigente de control de estado de procesos judiciales. (A, B) _x000a__x000a_Evidencia: Formato diligenciado &quot;Control de estado de procesos judiciales&quot; vigente."/>
    <n v="16"/>
    <n v="16"/>
    <n v="1"/>
    <s v="Concepto Favorable"/>
    <s v="El responsable asignado de la Oficina Asesora Jurídica en Sede Central, o el abogado en las Direcciones Territoriales, solicitarán a través de memorando o correo electrónico los conceptos técnicos a los distintos procesos de la entidad, teniendo en cuenta los términos establecidos por el ente judicial en el requerimiento. _x000a__x000a_Evidencia: Memorando y/o correo electrónico de solicitud de conceptos técnicos."/>
    <n v="0"/>
    <n v="1"/>
    <s v=""/>
    <s v="Concepto Favorable"/>
    <s v="El(la) Jefe de la Oficina Asesora Jurídica o a quien asigne en Sede Central realiza mensualmente reuniones de seguimiento a los abogados de las Direcciones Territoriales, con la finalidad de retroalimentar, apoyar y controlar la gestión judicial. _x000a__x000a_Evidencia: Convocatoria a través de correo electrónico, acta de reunión, agenda y/o pantallazo de los participantes (convocatoria virtual)"/>
    <n v="4"/>
    <n v="4"/>
    <n v="1"/>
    <s v="Concepto Favorable"/>
    <n v="3"/>
    <n v="0"/>
    <n v="0"/>
    <n v="3"/>
  </r>
  <r>
    <s v="GJU-2"/>
    <s v="Gestión Jurídica"/>
    <x v="13"/>
    <s v="Respuesta indebida o fuera de los términos legales a los  procesos judiciales, para beneficiar los intereses de un tercero"/>
    <s v="El responsable asignado de la Oficina Asesora Jurídica en Sede Central, o el abogado en las Direcciones Territoriales, realiza seguimiento y control judicial presencial o virtual dos veces por semana con la finalidad de vigilar y controlar las actuaciones judiciales, a través del diligenciamiento del formato vigente de control de estado de procesos judiciales._x000a__x000a_Evidencia: Formato diligenciado &quot;Control de estado de procesos judiciales&quot; vigente."/>
    <n v="16"/>
    <n v="16"/>
    <n v="1"/>
    <s v="Concepto Favorable"/>
    <m/>
    <m/>
    <m/>
    <s v=""/>
    <m/>
    <s v="El(la) Jefe de la Oficina Asesora Jurídica o a quien asigne en Sede Central realiza mensualmente reuniones de seguimiento a los abogados de las Direcciones Territoriales, con la finalidad de retroalimentar, apoyar y controlar la gestión judicial. _x000a__x000a_Evidencia: Convocatoria a través de correo electrónico, acta de reunión, agenda y/o pantallazo de los participantes (convocatoria virtual)"/>
    <n v="1"/>
    <n v="1"/>
    <n v="1"/>
    <s v="Concepto Favorable"/>
    <n v="2"/>
    <n v="0"/>
    <n v="0"/>
    <n v="2"/>
  </r>
  <r>
    <s v="GSA-1"/>
    <s v="Gestión de Servicios Administrativos"/>
    <x v="13"/>
    <s v=" Gestión inadecuada de los impactos ambientales generados por la entidad"/>
    <m/>
    <m/>
    <m/>
    <s v=""/>
    <m/>
    <s v="El responsable del Sistema de Gestión Ambiental (SGA) realiza seguimiento trimestral al cumplimiento del Plan de Trabajo Ambiental en la Sede Central y en las Direcciones Territoriales, con el fin de asegurar la implementación de las actividades contempladas en el plan, verificando que la información incluida y reportada corresponda al avance conforme a las evidencias suministradas. En caso de encontrar novedades, el profesional se comunicará con la persona que realizó el reporte para que se hagan los ajustes pertinentes._x000a__x000a_Evidencia: Correo electrónico de seguimiento al Plan de Trabajo Ambiental"/>
    <n v="2"/>
    <n v="2"/>
    <n v="1"/>
    <s v="Concepto Favorable"/>
    <s v="El responsable asignado en la Dirección Territorial verifica el cumplimiento de las actividades contempladas en la Matriz de identificación y cumplimiento legal Ambiental y la Matriz de Identificación de aspectos y valoración de impactos ambientales, realizando el reporte respectivo de acuerdo con los controles operacionales de las matrices y la periodicidad definida en cada uno. En caso de encontrar novedades, el profesional en Sede Central se comunicará con la persona que realizó el reporte para que se hagan los ajustes pertinentes._x000a__x000a_Evidencia: Correos de reporte de cumplimiento de los controles operaciones definidos en las matrices  "/>
    <n v="1"/>
    <n v="1"/>
    <n v="1"/>
    <s v="Concepto Favorable"/>
    <n v="2"/>
    <n v="0"/>
    <n v="0"/>
    <n v="2"/>
  </r>
  <r>
    <s v="GSA-2"/>
    <s v="Gestión de Servicios Administrativos"/>
    <x v="13"/>
    <s v="Inoportunidad en la prestación de servicios administrativos y/o infraestructura física para el funcionamiento de la entidad"/>
    <m/>
    <m/>
    <m/>
    <s v=""/>
    <m/>
    <s v="El responsable en las Direcciones Territoriales identifica las necesidades de infraestructura física que requiere y se remite para el estudio, consolidación, priorización y aprobación (según aplique) de la Sede Central de los requerimientos solicitados. En caso de presentar observaciones, se solicita realizar los ajustes al responsable encargado. _x000a__x000a_Evidencia: Correo electrónico con la aprobación de la solicitud y/o Plan de mantenimiento aprobado."/>
    <n v="1"/>
    <n v="1"/>
    <n v="1"/>
    <s v="Concepto Favorable"/>
    <m/>
    <m/>
    <m/>
    <s v=""/>
    <m/>
    <n v="1"/>
    <n v="0"/>
    <n v="0"/>
    <n v="1"/>
  </r>
  <r>
    <s v="GTH-1"/>
    <s v="Gestión del Talento Humano"/>
    <x v="13"/>
    <s v="Incumplimiento del plan de trabajo del Sistema de Gestión de Seguridad y Salud en el Trabajo vigente"/>
    <s v="El responsable en el GIT de Gestión de Talento Humano y el líder del SGSST realiza seguimiento mensual al Plan de Seguridad y Salud en el Trabajo a través de la verificación y validación de las actividades programadas y cumplimiento, contrastando el informe mensual con el soporte de las evidencias subidas en el Drive y  en caso de no realizar la actividad  se hará la  reprogramación correspondiente.                                                                                                                                                       _x000a__x000a_Evidencias:  Informe mensual soportado con las evidencias en DRIVE y/o reporte del indicador de cumplimiento y/o actas de comité en Direcciones territoriales validando el seguimiento"/>
    <n v="4"/>
    <n v="4"/>
    <n v="1"/>
    <s v="Concepto Favorable"/>
    <m/>
    <m/>
    <m/>
    <s v=""/>
    <m/>
    <m/>
    <m/>
    <m/>
    <s v=""/>
    <m/>
    <n v="1"/>
    <n v="0"/>
    <n v="0"/>
    <n v="1"/>
  </r>
  <r>
    <s v="GTH-3"/>
    <s v="Gestión del Talento Humano"/>
    <x v="13"/>
    <s v="Incumplimiento del Plan Institucional de Capacitación para la vigencia"/>
    <s v="El responsable en el GIT de Gestión de Talento Humano realiza seguimiento mensual al Plan Institucional de Capacitación a través de la verificación y validación de las actividades programada y su cumplimiento, contrastando el informe mensual con el soporte de las evidencias subidas en el Drive y  en caso de no realizar la actividad  se hará la  reprogramación correspondiente._x000a__x000a_Evidencias:  Informe mensual soportado con las evidencias en DRIVE y/o reporte del indicador de cumplimiento y/o reportes de seguimiento de capacitación desde las Direcciones Territoriales"/>
    <n v="4"/>
    <n v="4"/>
    <n v="1"/>
    <s v="Concepto Favorable"/>
    <m/>
    <m/>
    <m/>
    <s v=""/>
    <m/>
    <m/>
    <m/>
    <m/>
    <s v=""/>
    <m/>
    <n v="1"/>
    <n v="0"/>
    <n v="0"/>
    <n v="1"/>
  </r>
  <r>
    <s v="SCP-2"/>
    <s v="Servicio al Ciudadano y Participación"/>
    <x v="13"/>
    <s v="Recibir dádivas para manipular el derecho de turno de las peticiones realizadas por los ciudadanos y/o grupos de interés para beneficio propio o de terceros"/>
    <s v="Trimestralmente el servidor público designado del GIT Servicio al ciudadano realiza seguimiento al cumplimiento del procedimiento y a los protocolos de atención para verificar que estén cumpliendo con lo establecido y no se de prelación a ningún turno. En caso de encontrar que no haya cumplimiento o identificar un incumplimiento al derecho de turno presencial se requiere al funcionario solicitando una justificación de sus actuaciones. _x000a__x000a_Evidencia: Registros de asistencia yo correo electrónico y/o memorando interno con observaciones en caso que aplique"/>
    <n v="2"/>
    <n v="2"/>
    <n v="1"/>
    <s v="Concepto Favorable"/>
    <m/>
    <m/>
    <m/>
    <s v=""/>
    <m/>
    <m/>
    <m/>
    <m/>
    <s v=""/>
    <m/>
    <n v="1"/>
    <n v="0"/>
    <n v="0"/>
    <n v="1"/>
  </r>
  <r>
    <s v="GCO-1"/>
    <s v="Gestión Contractual"/>
    <x v="14"/>
    <s v="Inadecuada supervisión de contratos de adquisición de bienes, obras y servicios "/>
    <s v="El supervisor del contrato revisa el informe de actividades presentado por el contratista y aprueba mediante acta de supervisión, de acuerdo con la periodicidad establecida en el contrato, con el fin de dar trámite al pago correspondiente. En caso de que se presenten inconsistencias o inconformidades en el informe presentado, el supervisor lo rechaza a través del SECOP y retorna al contratista para su ajuste respectivo. _x000a__x000a_Evidencias: Acta de supervisión aprobada, consolidado de contratos a cargo con la supervisión realizada, pantallazos en SECOP del total de contratos a cargo supervisados y/o cualquier otro mecanismo que permita validar la supervisión del total de contratos a cargo. "/>
    <n v="1"/>
    <n v="1"/>
    <n v="1"/>
    <s v="Concepto Favorable"/>
    <m/>
    <m/>
    <m/>
    <s v=""/>
    <m/>
    <m/>
    <m/>
    <m/>
    <s v=""/>
    <m/>
    <n v="1"/>
    <n v="0"/>
    <n v="0"/>
    <n v="1"/>
  </r>
  <r>
    <s v="GCO-2"/>
    <s v="Gestión Contractual"/>
    <x v="14"/>
    <s v="Manipulación del proceso contractual  para beneficio particular o de terceros en la adjudicación de un contrato"/>
    <s v="El responsable en el GIT de Gestión Contractual revisa las condiciones del proceso a adelantar y publica en el SECOP II los documentos que soportan el proceso para conocimiento de los interesados, si se presentan inquietudes u observaciones. En caso de que los interesados presenten requerimientos sobre el proceso, se remitirá al Área u Oficina responsable para contestar y posteriormente se da respuesta a través del SECOP II al solicitante.  _x000a__x000a_Evidencia: Consolidado de observaciones del proceso en la plataforma SECOP II (si aplica)."/>
    <n v="1"/>
    <n v="1"/>
    <n v="1"/>
    <s v="Concepto Favorable"/>
    <m/>
    <m/>
    <m/>
    <s v=""/>
    <m/>
    <m/>
    <m/>
    <m/>
    <s v=""/>
    <m/>
    <n v="1"/>
    <n v="0"/>
    <n v="0"/>
    <n v="1"/>
  </r>
  <r>
    <s v="GCO-3"/>
    <s v="Gestión Contractual"/>
    <x v="14"/>
    <s v="Pérdida de bienes de las instalaciones del Almacén del IGAC"/>
    <m/>
    <m/>
    <m/>
    <s v=""/>
    <m/>
    <s v="Los responsables del Almacén, o responsable en Direcciones Territoriales, realizan inventario anualmente de los elementos y bienes almacenados en la bodega, generando un informe de la conciliación de los registros en el sistema frente a los físicos, en caso de presentar diferencias se llevan a cabo las acciones correctivas y ajustes necesarios para subsanar las diferencias presentadas._x000a__x000a_Evidencia: Informes de inventario, actas, comprobantes de ajustes y/o notificaciones por correo electrónico."/>
    <n v="1"/>
    <n v="1"/>
    <n v="1"/>
    <s v="Concepto Favorable"/>
    <m/>
    <m/>
    <m/>
    <s v=""/>
    <m/>
    <n v="1"/>
    <n v="0"/>
    <n v="0"/>
    <n v="1"/>
  </r>
  <r>
    <s v="GCT-1"/>
    <s v="Gestión Catastral"/>
    <x v="14"/>
    <s v="Incumplimiento de los estándares de producción (calidad) en la prestación del servicio público Catastral por excepción"/>
    <s v="Mensualmente en las Direcciones Territoriales se revisa el cumplimiento del cronograma  propuesto para la realización de los trámites  catastrales pendientes de evacuar, con el propósito de minimizar el riesgo de vencimiento. En caso de no cumplir con el cronograma propuesto, el responsable del proceso de conservación dará una  primera alerta a través de correo al coordinador de su área para que permita tomar acciones oportunas reprogramando nuevamente las actividades pendientes y si se continua se deberá realizar una acción correctiva._x000a__x000a_Evidencia: Cronograma de trabajo, reporte del seguimiento mensual, acción correctiva realizada (si aplica) y/o correo con las alertas."/>
    <n v="3"/>
    <n v="3"/>
    <n v="1"/>
    <s v="Concepto Favorable"/>
    <m/>
    <m/>
    <m/>
    <s v=""/>
    <m/>
    <m/>
    <m/>
    <m/>
    <s v=""/>
    <m/>
    <n v="1"/>
    <n v="0"/>
    <n v="0"/>
    <n v="1"/>
  </r>
  <r>
    <s v="GCT-2"/>
    <s v="Gestión Catastral"/>
    <x v="14"/>
    <s v="Inoportunidad en los tiempos establecidos para la entrega de los productos resultados del  proceso de formación y actualización catastral con los municipios en jurisdicción del IGAC"/>
    <s v="Cada vez que se inicia un proceso de formación y actualización catastral con un municipio perteneciente a la jurisdicción del IGAC,  la Dirección Territorial realiza seguimiento mensual al plan de trabajo, de tal manera que se cumplan con los tiempos establecidos para la entrega de los productos resultados del proceso. En caso de encontrar retraso en las fechas programadas con la realización de las actividades, el responsable del proceso de Formación y Actualización Catastral,  enviará un correo al Coordinador General del proceso, para que evalúe el porcentaje de cumplimiento de la programación establecida y si se continúa, el Director Territorial informará a través de memorando a la Subdirección de Catastro para que se tomen las medidas necesarias oportunamente y se logre cumplir con los compromisos adquiridos con el municipio._x000a__x000a_Evidencia: Plan de trabajo, Actas de Interventoría, Informes mensuales de los avance de las etapas de actualización, Correos electrónicos y/o memorandos."/>
    <n v="3"/>
    <n v="3"/>
    <n v="1"/>
    <s v="Concepto Favorable"/>
    <m/>
    <m/>
    <m/>
    <s v=""/>
    <m/>
    <m/>
    <m/>
    <m/>
    <s v=""/>
    <m/>
    <n v="1"/>
    <n v="0"/>
    <n v="0"/>
    <n v="1"/>
  </r>
  <r>
    <s v="GCT-3"/>
    <s v="Gestión Catastral"/>
    <x v="14"/>
    <s v="Inoportunidad en los tiempos establecidos para la entrega de los avalúos comerciales"/>
    <s v="Mensualmente se consolida en la Subdirección de Catastro o Dirección Territorial los contratos que han sido  debidamente perfeccionado junto con la copia de consignación del anticipo (cuando aplica) y radicado, se inicia el trámite del avalúo y se controla el tiempo empleado para la entrega. En caso de estar retrasado con la entrega del avalúo, la Subdirección de Catastro (GIT de Avalúos)  o la Dirección Territorial, deben solicitar la ampliación del plazo mediante oficio, sustentando los motivos y quien haya asignado esta labor deberá dar respuesta por escrito otorgando el tiempo de prórroga para la entrega del avalúo._x000a__x000a_Evidencia: Reporte mensual de los contratos de avalúos comerciales vigentes, Informe mensual de los avances de los avalúos realizados, Oficios de ampliación del tiempo de entrega si aplica."/>
    <n v="3"/>
    <n v="3"/>
    <n v="1"/>
    <s v="Concepto Favorable"/>
    <m/>
    <m/>
    <m/>
    <s v=""/>
    <m/>
    <m/>
    <m/>
    <m/>
    <s v=""/>
    <m/>
    <n v="1"/>
    <n v="0"/>
    <n v="0"/>
    <n v="1"/>
  </r>
  <r>
    <s v="GDO-3"/>
    <s v="Gestión Documental"/>
    <x v="14"/>
    <s v="Sustracción, eliminación o manipulación indebida de la documentación en el Archivo Central para beneficio particular o de terceros"/>
    <m/>
    <m/>
    <m/>
    <s v=""/>
    <m/>
    <s v="El responsable dentro del GIT de Gestión Documental, o responsable en la Dirección Territorial, realiza seguimiento a la actualización del Inventario documental teniendo en cuenta las transferencias documentales realizadas desde los Archivos de gestión durante el periodo, con el fin de controlar la documentación que reposa en el Archivo Central. En caso de evidenciar que no se ha llevado a cabo la actualización del inventario documental, el Coordinador del GIT de Gestión Documental tomará las acciones pertinentes para efectuar dicha actualización._x000a__x000a_Archivo: Inventario documental actualizado, Inventario de las transferencias documentales y/o evidencia del seguimiento de la actualización del inventario documental o el cronograma de transferencias documentales"/>
    <n v="1"/>
    <n v="1"/>
    <n v="1"/>
    <s v="Concepto Favorable"/>
    <m/>
    <m/>
    <m/>
    <s v=""/>
    <m/>
    <n v="1"/>
    <n v="0"/>
    <n v="0"/>
    <n v="1"/>
  </r>
  <r>
    <s v="GFI-1"/>
    <s v="Gestión Financiera"/>
    <x v="14"/>
    <s v="Registros presupuestales, contables y de tesorería generados inoportunamente"/>
    <m/>
    <m/>
    <m/>
    <s v=""/>
    <m/>
    <s v="Permanentemente, el coordinador del GIT en la Sede Central y los pagadores en las Direcciones territoriales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_x000a__x000a_Evidencia: Documentos soporte de los registros presupuestales"/>
    <n v="1"/>
    <n v="1"/>
    <n v="1"/>
    <s v="Concepto Favorable"/>
    <s v="Permanentemente, el coordinador del GIT en la Sede Central y los pagadores en las Direcciones territoriales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_x000a__x000a_Evidencia: Soportes de los registros presupuestales"/>
    <n v="1"/>
    <n v="1"/>
    <n v="1"/>
    <s v="Concepto Favorable"/>
    <n v="2"/>
    <n v="0"/>
    <n v="0"/>
    <n v="2"/>
  </r>
  <r>
    <s v="GIS-1"/>
    <s v="Gestión Informática de Soporte"/>
    <x v="14"/>
    <s v="Incumplimiento en los acuerdos de niveles de servicio establecidos en el catálogo de servicios de TI"/>
    <s v="Mensualmente el líder de mesa de servicios y los ingenieros de sistemas de las DT, verifican el estado de las solicitudes de atención, así como los seguimientos asociados a aquellas en estado no resuelto, con el objetivo de identificar los motivos por los cuales no se ha dado solución. En caso de encontrar solicitudes no resueltas en los plazos de los acuerdos de nivel de servicio, se realiza un informe para la jefatura de la OIT, para la generación un plan de atención de solicitudes._x000a__x000a_Evidencia: Reporte de la herramienta de gestión de soporte técnico"/>
    <n v="3"/>
    <n v="3"/>
    <n v="1"/>
    <s v="Concepto Favorable"/>
    <m/>
    <m/>
    <m/>
    <s v=""/>
    <m/>
    <m/>
    <m/>
    <m/>
    <s v=""/>
    <m/>
    <n v="1"/>
    <n v="0"/>
    <n v="0"/>
    <n v="1"/>
  </r>
  <r>
    <s v="GIS-3"/>
    <s v="Gestión Informática de Soporte"/>
    <x v="14"/>
    <s v="Posibilidad de otorgar accesos a la infraestructura tecnológica sin seguir procedimientos  formales para favorecer a un tercero "/>
    <m/>
    <m/>
    <m/>
    <s v=""/>
    <m/>
    <m/>
    <m/>
    <m/>
    <s v=""/>
    <m/>
    <s v="Los ingenieros de sistemas de las DT atienden las solicitudes de permisos de acceso a las bases de datos de Cobol las cuales se gestionan a través de requerimientos de la herramienta tecnológica de la mesa de servicios, a solicitud de los usuarios. El requerimiento debe estar soportado con el correo electrónico de autorización por parte del Director Territorial. En caso de que la solicitud no llegue autorizada por el Director Territorial, el ingeniero no asigna ningún permiso en la herramienta._x000a__x000a_Evidencia: Reportes de solicitudes de permisos de acceso a la base de datos Cobol debidamente autorizada por los Directores Territoriales."/>
    <n v="1"/>
    <n v="1"/>
    <n v="1"/>
    <s v="Concepto Favorable"/>
    <n v="1"/>
    <n v="0"/>
    <n v="0"/>
    <n v="1"/>
  </r>
  <r>
    <s v="GJU-1"/>
    <s v="Gestión Jurídica"/>
    <x v="14"/>
    <s v="Inoportunidad  en la respuesta a los requerimientos en procesos judiciales"/>
    <s v="El responsable asignado de la Oficina Asesora Jurídica en Sede Central, o el abogado en las Direcciones Territoriales, realiza seguimiento y control judicial presencial o virtual dos veces por semana con la finalidad de vigilar y controlar las actuaciones judiciales, a través del diligenciamiento del formato vigente de control de estado de procesos judiciales. (A, B) _x000a__x000a_Evidencia: Formato diligenciado &quot;Control de estado de procesos judiciales&quot; vigente."/>
    <n v="16"/>
    <n v="16"/>
    <n v="1"/>
    <s v="Concepto Favorable"/>
    <s v="El responsable asignado de la Oficina Asesora Jurídica en Sede Central, o el abogado en las Direcciones Territoriales, solicitarán a través de memorando o correo electrónico los conceptos técnicos a los distintos procesos de la entidad, teniendo en cuenta los términos establecidos por el ente judicial en el requerimiento. _x000a__x000a_Evidencia: Memorando y/o correo electrónico de solicitud de conceptos técnicos."/>
    <n v="1"/>
    <n v="1"/>
    <n v="1"/>
    <s v="Concepto Favorable"/>
    <s v="El(la) Jefe de la Oficina Asesora Jurídica o a quien asigne en Sede Central realiza mensualmente reuniones de seguimiento a los abogados de las Direcciones Territoriales, con la finalidad de retroalimentar, apoyar y controlar la gestión judicial. _x000a__x000a_Evidencia: Convocatoria a través de correo electrónico, acta de reunión, agenda y/o pantallazo de los participantes (convocatoria virtual)"/>
    <n v="3"/>
    <n v="3"/>
    <n v="1"/>
    <s v="Concepto Favorable"/>
    <n v="3"/>
    <n v="0"/>
    <n v="0"/>
    <n v="3"/>
  </r>
  <r>
    <s v="GJU-2"/>
    <s v="Gestión Jurídica"/>
    <x v="14"/>
    <s v="Respuesta indebida o fuera de los términos legales a los  procesos judiciales, para beneficiar los intereses de un tercero"/>
    <s v="El responsable asignado de la Oficina Asesora Jurídica en Sede Central, o el abogado en las Direcciones Territoriales, realiza seguimiento y control judicial presencial o virtual dos veces por semana con la finalidad de vigilar y controlar las actuaciones judiciales, a través del diligenciamiento del formato vigente de control de estado de procesos judiciales._x000a__x000a_Evidencia: Formato diligenciado &quot;Control de estado de procesos judiciales&quot; vigente."/>
    <n v="16"/>
    <n v="16"/>
    <n v="1"/>
    <s v="Concepto Favorable"/>
    <m/>
    <m/>
    <m/>
    <s v=""/>
    <m/>
    <s v="El(la) Jefe de la Oficina Asesora Jurídica o a quien asigne en Sede Central realiza mensualmente reuniones de seguimiento a los abogados de las Direcciones Territoriales, con la finalidad de retroalimentar, apoyar y controlar la gestión judicial. _x000a__x000a_Evidencia: Convocatoria a través de correo electrónico, acta de reunión, agenda y/o pantallazo de los participantes (convocatoria virtual)"/>
    <n v="3"/>
    <n v="3"/>
    <n v="1"/>
    <s v="Concepto Favorable"/>
    <n v="2"/>
    <n v="0"/>
    <n v="0"/>
    <n v="2"/>
  </r>
  <r>
    <s v="GSA-1"/>
    <s v="Gestión de Servicios Administrativos"/>
    <x v="14"/>
    <s v=" Gestión inadecuada de los impactos ambientales generados por la entidad"/>
    <m/>
    <m/>
    <m/>
    <s v=""/>
    <m/>
    <s v="El responsable del Sistema de Gestión Ambiental (SGA) realiza seguimiento trimestral al cumplimiento del Plan de Trabajo Ambiental en la Sede Central y en las Direcciones Territoriales, con el fin de asegurar la implementación de las actividades contempladas en el plan, verificando que la información incluida y reportada corresponda al avance conforme a las evidencias suministradas. En caso de encontrar novedades, el profesional se comunicará con la persona que realizó el reporte para que se hagan los ajustes pertinentes._x000a__x000a_Evidencia: Correo electrónico de seguimiento al Plan de Trabajo Ambiental"/>
    <n v="2"/>
    <n v="2"/>
    <n v="1"/>
    <s v="Concepto Favorable"/>
    <s v="El responsable asignado en la Dirección Territorial verifica el cumplimiento de las actividades contempladas en la Matriz de identificación y cumplimiento legal Ambiental y la Matriz de Identificación de aspectos y valoración de impactos ambientales, realizando el reporte respectivo de acuerdo con los controles operacionales de las matrices y la periodicidad definida en cada uno. En caso de encontrar novedades, el profesional en Sede Central se comunicará con la persona que realizó el reporte para que se hagan los ajustes pertinentes._x000a__x000a_Evidencia: Correos de reporte de cumplimiento de los controles operaciones definidos en las matrices  "/>
    <n v="1"/>
    <n v="1"/>
    <n v="1"/>
    <s v="Concepto Favorable"/>
    <n v="2"/>
    <n v="0"/>
    <n v="0"/>
    <n v="2"/>
  </r>
  <r>
    <s v="GSA-2"/>
    <s v="Gestión de Servicios Administrativos"/>
    <x v="14"/>
    <s v="Inoportunidad en la prestación de servicios administrativos y/o infraestructura física para el funcionamiento de la entidad"/>
    <m/>
    <m/>
    <m/>
    <s v=""/>
    <m/>
    <s v="El responsable en las Direcciones Territoriales identifica las necesidades de infraestructura física que requiere y se remite para el estudio, consolidación, priorización y aprobación (según aplique) de la Sede Central de los requerimientos solicitados. En caso de presentar observaciones, se solicita realizar los ajustes al responsable encargado. _x000a__x000a_Evidencia: Correo electrónico con la aprobación de la solicitud y/o Plan de mantenimiento aprobado."/>
    <n v="1"/>
    <n v="1"/>
    <n v="1"/>
    <s v="Concepto Favorable"/>
    <m/>
    <m/>
    <m/>
    <s v=""/>
    <m/>
    <n v="1"/>
    <n v="0"/>
    <n v="0"/>
    <n v="1"/>
  </r>
  <r>
    <s v="GTH-1"/>
    <s v="Gestión del Talento Humano"/>
    <x v="14"/>
    <s v="Incumplimiento del plan de trabajo del Sistema de Gestión de Seguridad y Salud en el Trabajo vigente"/>
    <s v="El responsable en el GIT de Gestión de Talento Humano y el líder del SGSST realiza seguimiento mensual al Plan de Seguridad y Salud en el Trabajo a través de la verificación y validación de las actividades programadas y cumplimiento, contrastando el informe mensual con el soporte de las evidencias subidas en el Drive y  en caso de no realizar la actividad  se hará la  reprogramación correspondiente.                                                                                                                                                       _x000a__x000a_Evidencias:  Informe mensual soportado con las evidencias en DRIVE y/o reporte del indicador de cumplimiento y/o actas de comité en Direcciones territoriales validando el seguimiento"/>
    <n v="3"/>
    <n v="3"/>
    <n v="1"/>
    <s v="Concepto Favorable"/>
    <m/>
    <m/>
    <m/>
    <s v=""/>
    <m/>
    <m/>
    <m/>
    <m/>
    <s v=""/>
    <m/>
    <n v="1"/>
    <n v="0"/>
    <n v="0"/>
    <n v="1"/>
  </r>
  <r>
    <s v="GTH-3"/>
    <s v="Gestión del Talento Humano"/>
    <x v="14"/>
    <s v="Incumplimiento del Plan Institucional de Capacitación para la vigencia"/>
    <s v="El responsable en el GIT de Gestión de Talento Humano realiza seguimiento mensual al Plan Institucional de Capacitación a través de la verificación y validación de las actividades programada y su cumplimiento, contrastando el informe mensual con el soporte de las evidencias subidas en el Drive y  en caso de no realizar la actividad  se hará la  reprogramación correspondiente._x000a__x000a_Evidencias:  Informe mensual soportado con las evidencias en DRIVE y/o reporte del indicador de cumplimiento y/o reportes de seguimiento de capacitación desde las Direcciones Territoriales"/>
    <n v="3"/>
    <n v="3"/>
    <n v="1"/>
    <s v="Concepto Favorable"/>
    <m/>
    <m/>
    <m/>
    <s v=""/>
    <m/>
    <m/>
    <m/>
    <m/>
    <s v=""/>
    <m/>
    <n v="1"/>
    <n v="0"/>
    <n v="0"/>
    <n v="1"/>
  </r>
  <r>
    <s v="SCP-2"/>
    <s v="Servicio al Ciudadano y Participación"/>
    <x v="14"/>
    <s v="Recibir dádivas para manipular el derecho de turno de las peticiones realizadas por los ciudadanos y/o grupos de interés para beneficio propio o de terceros"/>
    <s v="Trimestralmente el servidor público designado del GIT Servicio al ciudadano realiza seguimiento al cumplimiento del procedimiento y a los protocolos de atención para verificar que estén cumpliendo con lo establecido y no se de prelación a ningún turno. En caso de encontrar que no haya cumplimiento o identificar un incumplimiento al derecho de turno presencial se requiere al funcionario solicitando una justificación de sus actuaciones. _x000a__x000a_Evidencia: Registros de asistencia yo correo electrónico y/o memorando interno con observaciones en caso que aplique"/>
    <n v="3"/>
    <n v="3"/>
    <n v="1"/>
    <s v="Concepto Favorable"/>
    <m/>
    <m/>
    <m/>
    <s v=""/>
    <m/>
    <m/>
    <m/>
    <m/>
    <s v=""/>
    <m/>
    <n v="1"/>
    <n v="0"/>
    <n v="0"/>
    <n v="1"/>
  </r>
  <r>
    <s v="GCO-1"/>
    <s v="Gestión Contractual"/>
    <x v="15"/>
    <s v="Inadecuada supervisión de contratos de adquisición de bienes, obras y servicios "/>
    <s v="El supervisor del contrato revisa el informe de actividades presentado por el contratista y aprueba mediante acta de supervisión, de acuerdo con la periodicidad establecida en el contrato, con el fin de dar trámite al pago correspondiente. En caso de que se presenten inconsistencias o inconformidades en el informe presentado, el supervisor lo rechaza a través del SECOP y retorna al contratista para su ajuste respectivo. _x000a__x000a_Evidencias: Acta de supervisión aprobada, consolidado de contratos a cargo con la supervisión realizada, pantallazos en SECOP del total de contratos a cargo supervisados y/o cualquier otro mecanismo que permita validar la supervisión del total de contratos a cargo. "/>
    <n v="1"/>
    <n v="1"/>
    <n v="1"/>
    <s v="Concepto Favorable"/>
    <m/>
    <m/>
    <m/>
    <s v=""/>
    <m/>
    <m/>
    <m/>
    <m/>
    <s v=""/>
    <m/>
    <n v="1"/>
    <n v="0"/>
    <n v="0"/>
    <n v="1"/>
  </r>
  <r>
    <s v="GCO-2"/>
    <s v="Gestión Contractual"/>
    <x v="15"/>
    <s v="Manipulación del proceso contractual  para beneficio particular o de terceros en la adjudicación de un contrato"/>
    <s v="El responsable en el GIT de Gestión Contractual revisa las condiciones del proceso a adelantar y publica en el SECOP II los documentos que soportan el proceso para conocimiento de los interesados, si se presentan inquietudes u observaciones. En caso de que los interesados presenten requerimientos sobre el proceso, se remitirá al Área u Oficina responsable para contestar y posteriormente se da respuesta a través del SECOP II al solicitante.  _x000a__x000a_Evidencia: Consolidado de observaciones del proceso en la plataforma SECOP II (si aplica)."/>
    <n v="1"/>
    <n v="1"/>
    <n v="1"/>
    <s v="Concepto Favorable"/>
    <m/>
    <m/>
    <m/>
    <s v=""/>
    <m/>
    <m/>
    <m/>
    <m/>
    <s v=""/>
    <m/>
    <n v="1"/>
    <n v="0"/>
    <n v="0"/>
    <n v="1"/>
  </r>
  <r>
    <s v="GCO-3"/>
    <s v="Gestión Contractual"/>
    <x v="15"/>
    <s v="Pérdida de bienes de las instalaciones del Almacén del IGAC"/>
    <m/>
    <m/>
    <m/>
    <s v=""/>
    <m/>
    <s v="Los responsables del Almacén, o responsable en Direcciones Territoriales, realizan inventario anualmente de los elementos y bienes almacenados en la bodega, generando un informe de la conciliación de los registros en el sistema frente a los físicos, en caso de presentar diferencias se llevan a cabo las acciones correctivas y ajustes necesarios para subsanar las diferencias presentadas._x000a__x000a_Evidencia: Informes de inventario, actas, comprobantes de ajustes y/o notificaciones por correo electrónico."/>
    <n v="1"/>
    <n v="1"/>
    <n v="1"/>
    <s v="Concepto Favorable"/>
    <m/>
    <m/>
    <m/>
    <s v=""/>
    <m/>
    <n v="1"/>
    <n v="0"/>
    <n v="0"/>
    <n v="1"/>
  </r>
  <r>
    <s v="GCT-1"/>
    <s v="Gestión Catastral"/>
    <x v="15"/>
    <s v="Incumplimiento de los estándares de producción (calidad) en la prestación del servicio público Catastral por excepción"/>
    <s v="Mensualmente en las Direcciones Territoriales se revisa el cumplimiento del cronograma  propuesto para la realización de los trámites  catastrales pendientes de evacuar, con el propósito de minimizar el riesgo de vencimiento. En caso de no cumplir con el cronograma propuesto, el responsable del proceso de conservación dará una  primera alerta a través de correo al coordinador de su área para que permita tomar acciones oportunas reprogramando nuevamente las actividades pendientes y si se continua se deberá realizar una acción correctiva._x000a__x000a_Evidencia: Cronograma de trabajo, reporte del seguimiento mensual, acción correctiva realizada (si aplica) y/o correo con las alertas."/>
    <n v="4"/>
    <n v="4"/>
    <n v="1"/>
    <s v="Concepto Favorable"/>
    <m/>
    <m/>
    <m/>
    <s v=""/>
    <m/>
    <m/>
    <m/>
    <m/>
    <s v=""/>
    <m/>
    <n v="1"/>
    <n v="0"/>
    <n v="0"/>
    <n v="1"/>
  </r>
  <r>
    <s v="GCT-2"/>
    <s v="Gestión Catastral"/>
    <x v="15"/>
    <s v="Inoportunidad en los tiempos establecidos para la entrega de los productos resultados del  proceso de formación y actualización catastral con los municipios en jurisdicción del IGAC"/>
    <s v="Cada vez que se inicia un proceso de formación y actualización catastral con un municipio perteneciente a la jurisdicción del IGAC,  la Dirección Territorial realiza seguimiento mensual al plan de trabajo, de tal manera que se cumplan con los tiempos establecidos para la entrega de los productos resultados del proceso. En caso de encontrar retraso en las fechas programadas con la realización de las actividades, el responsable del proceso de Formación y Actualización Catastral,  enviará un correo al Coordinador General del proceso, para que evalúe el porcentaje de cumplimiento de la programación establecida y si se continúa, el Director Territorial informará a través de memorando a la Subdirección de Catastro para que se tomen las medidas necesarias oportunamente y se logre cumplir con los compromisos adquiridos con el municipio._x000a__x000a_Evidencia: Plan de trabajo, Actas de Interventoría, Informes mensuales de los avance de las etapas de actualización, Correos electrónicos y/o memorandos."/>
    <n v="4"/>
    <n v="4"/>
    <n v="1"/>
    <s v="Concepto Favorable"/>
    <m/>
    <m/>
    <m/>
    <s v=""/>
    <m/>
    <m/>
    <m/>
    <m/>
    <s v=""/>
    <m/>
    <n v="1"/>
    <n v="0"/>
    <n v="0"/>
    <n v="1"/>
  </r>
  <r>
    <s v="GCT-3"/>
    <s v="Gestión Catastral"/>
    <x v="15"/>
    <s v="Inoportunidad en los tiempos establecidos para la entrega de los avalúos comerciales"/>
    <s v="Mensualmente se consolida en la Subdirección de Catastro o Dirección Territorial los contratos que han sido  debidamente perfeccionado junto con la copia de consignación del anticipo (cuando aplica) y radicado, se inicia el trámite del avalúo y se controla el tiempo empleado para la entrega. En caso de estar retrasado con la entrega del avalúo, la Subdirección de Catastro (GIT de Avalúos)  o la Dirección Territorial, deben solicitar la ampliación del plazo mediante oficio, sustentando los motivos y quien haya asignado esta labor deberá dar respuesta por escrito otorgando el tiempo de prórroga para la entrega del avalúo._x000a__x000a_Evidencia: Reporte mensual de los contratos de avalúos comerciales vigentes, Informe mensual de los avances de los avalúos realizados, Oficios de ampliación del tiempo de entrega si aplica."/>
    <n v="4"/>
    <n v="4"/>
    <n v="1"/>
    <s v="Concepto No Favorable"/>
    <m/>
    <m/>
    <m/>
    <s v=""/>
    <m/>
    <m/>
    <m/>
    <m/>
    <s v=""/>
    <m/>
    <n v="0"/>
    <n v="1"/>
    <n v="0"/>
    <n v="0"/>
  </r>
  <r>
    <s v="GDO-3"/>
    <s v="Gestión Documental"/>
    <x v="15"/>
    <s v="Sustracción, eliminación o manipulación indebida de la documentación en el Archivo Central para beneficio particular o de terceros"/>
    <m/>
    <m/>
    <m/>
    <s v=""/>
    <m/>
    <s v="El responsable dentro del GIT de Gestión Documental, o responsable en la Dirección Territorial, realiza seguimiento a la actualización del Inventario documental teniendo en cuenta las transferencias documentales realizadas desde los Archivos de gestión durante el periodo, con el fin de controlar la documentación que reposa en el Archivo Central. En caso de evidenciar que no se ha llevado a cabo la actualización del inventario documental, el Coordinador del GIT de Gestión Documental tomará las acciones pertinentes para efectuar dicha actualización._x000a__x000a_Archivo: Inventario documental actualizado, Inventario de las transferencias documentales y/o evidencia del seguimiento de la actualización del inventario documental o el cronograma de transferencias documentales"/>
    <n v="1"/>
    <n v="1"/>
    <n v="1"/>
    <s v="Concepto Favorable"/>
    <m/>
    <m/>
    <m/>
    <s v=""/>
    <m/>
    <n v="1"/>
    <n v="0"/>
    <n v="0"/>
    <n v="1"/>
  </r>
  <r>
    <s v="GFI-1"/>
    <s v="Gestión Financiera"/>
    <x v="15"/>
    <s v="Registros presupuestales, contables y de tesorería generados inoportunamente"/>
    <m/>
    <m/>
    <m/>
    <s v=""/>
    <m/>
    <s v="Permanentemente, el coordinador del GIT en la Sede Central y los pagadores en las Direcciones territoriales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_x000a__x000a_Evidencia: Documentos soporte de los registros presupuestales"/>
    <n v="1"/>
    <n v="1"/>
    <n v="1"/>
    <s v="Concepto Favorable"/>
    <s v="Permanentemente, el coordinador del GIT en la Sede Central y los pagadores en las Direcciones territoriales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_x000a__x000a_Evidencia: Soportes de los registros presupuestales"/>
    <n v="1"/>
    <n v="1"/>
    <n v="1"/>
    <s v="Concepto Favorable"/>
    <n v="2"/>
    <n v="0"/>
    <n v="0"/>
    <n v="2"/>
  </r>
  <r>
    <s v="GIS-1"/>
    <s v="Gestión Informática de Soporte"/>
    <x v="15"/>
    <s v="Incumplimiento en los acuerdos de niveles de servicio establecidos en el catálogo de servicios de TI"/>
    <s v="Mensualmente el líder de mesa de servicios y los ingenieros de sistemas de las DT, verifican el estado de las solicitudes de atención, así como los seguimientos asociados a aquellas en estado no resuelto, con el objetivo de identificar los motivos por los cuales no se ha dado solución. En caso de encontrar solicitudes no resueltas en los plazos de los acuerdos de nivel de servicio, se realiza un informe para la jefatura de la OIT, para la generación un plan de atención de solicitudes._x000a__x000a_Evidencia: Reporte de la herramienta de gestión de soporte técnico"/>
    <n v="4"/>
    <n v="4"/>
    <n v="1"/>
    <s v="Concepto Favorable"/>
    <m/>
    <m/>
    <m/>
    <s v=""/>
    <m/>
    <m/>
    <m/>
    <m/>
    <s v=""/>
    <m/>
    <n v="1"/>
    <n v="0"/>
    <n v="0"/>
    <n v="1"/>
  </r>
  <r>
    <s v="GIS-3"/>
    <s v="Gestión Informática de Soporte"/>
    <x v="15"/>
    <s v="Posibilidad de otorgar accesos a la infraestructura tecnológica sin seguir procedimientos  formales para favorecer a un tercero "/>
    <m/>
    <m/>
    <m/>
    <s v=""/>
    <m/>
    <m/>
    <m/>
    <m/>
    <s v=""/>
    <m/>
    <s v="Los ingenieros de sistemas de las DT atienden las solicitudes de permisos de acceso a las bases de datos de Cobol las cuales se gestionan a través de requerimientos de la herramienta tecnológica de la mesa de servicios, a solicitud de los usuarios. El requerimiento debe estar soportado con el correo electrónico de autorización por parte del Director Territorial. En caso de que la solicitud no llegue autorizada por el Director Territorial, el ingeniero no asigna ningún permiso en la herramienta._x000a__x000a_Evidencia: Reportes de solicitudes de permisos de acceso a la base de datos Cobol debidamente autorizada por los Directores Territoriales."/>
    <n v="1"/>
    <n v="1"/>
    <n v="1"/>
    <s v="Concepto Favorable"/>
    <n v="1"/>
    <n v="0"/>
    <n v="0"/>
    <n v="1"/>
  </r>
  <r>
    <s v="GJU-1"/>
    <s v="Gestión Jurídica"/>
    <x v="15"/>
    <s v="Inoportunidad  en la respuesta a los requerimientos en procesos judiciales"/>
    <s v="El responsable asignado de la Oficina Asesora Jurídica en Sede Central, o el abogado en las Direcciones Territoriales, realiza seguimiento y control judicial presencial o virtual dos veces por semana con la finalidad de vigilar y controlar las actuaciones judiciales, a través del diligenciamiento del formato vigente de control de estado de procesos judiciales. (A, B) _x000a__x000a_Evidencia: Formato diligenciado &quot;Control de estado de procesos judiciales&quot; vigente."/>
    <n v="24"/>
    <n v="24"/>
    <n v="1"/>
    <s v="Concepto Favorable"/>
    <s v="El responsable asignado de la Oficina Asesora Jurídica en Sede Central, o el abogado en las Direcciones Territoriales, solicitarán a través de memorando o correo electrónico los conceptos técnicos a los distintos procesos de la entidad, teniendo en cuenta los términos establecidos por el ente judicial en el requerimiento. _x000a__x000a_Evidencia: Memorando y/o correo electrónico de solicitud de conceptos técnicos."/>
    <n v="1"/>
    <n v="1"/>
    <n v="1"/>
    <s v="Concepto Favorable"/>
    <s v="El(la) Jefe de la Oficina Asesora Jurídica o a quien asigne en Sede Central realiza mensualmente reuniones de seguimiento a los abogados de las Direcciones Territoriales, con la finalidad de retroalimentar, apoyar y controlar la gestión judicial. _x000a__x000a_Evidencia: Convocatoria a través de correo electrónico, acta de reunión, agenda y/o pantallazo de los participantes (convocatoria virtual)"/>
    <n v="4"/>
    <n v="4"/>
    <n v="1"/>
    <s v="Concepto No Favorable"/>
    <n v="2"/>
    <n v="1"/>
    <n v="0"/>
    <n v="2"/>
  </r>
  <r>
    <s v="GJU-2"/>
    <s v="Gestión Jurídica"/>
    <x v="15"/>
    <s v="Respuesta indebida o fuera de los términos legales a los  procesos judiciales, para beneficiar los intereses de un tercero"/>
    <s v="El responsable asignado de la Oficina Asesora Jurídica en Sede Central, o el abogado en las Direcciones Territoriales, realiza seguimiento y control judicial presencial o virtual dos veces por semana con la finalidad de vigilar y controlar las actuaciones judiciales, a través del diligenciamiento del formato vigente de control de estado de procesos judiciales._x000a__x000a_Evidencia: Formato diligenciado &quot;Control de estado de procesos judiciales&quot; vigente."/>
    <n v="24"/>
    <n v="24"/>
    <n v="1"/>
    <s v="Concepto Favorable"/>
    <m/>
    <m/>
    <m/>
    <s v=""/>
    <m/>
    <s v="El(la) Jefe de la Oficina Asesora Jurídica o a quien asigne en Sede Central realiza mensualmente reuniones de seguimiento a los abogados de las Direcciones Territoriales, con la finalidad de retroalimentar, apoyar y controlar la gestión judicial. _x000a__x000a_Evidencia: Convocatoria a través de correo electrónico, acta de reunión, agenda y/o pantallazo de los participantes (convocatoria virtual)"/>
    <n v="4"/>
    <n v="4"/>
    <n v="1"/>
    <s v="Concepto No Favorable"/>
    <n v="1"/>
    <n v="1"/>
    <n v="0"/>
    <n v="1"/>
  </r>
  <r>
    <s v="GSA-1"/>
    <s v="Gestión de Servicios Administrativos"/>
    <x v="15"/>
    <s v=" Gestión inadecuada de los impactos ambientales generados por la entidad"/>
    <m/>
    <m/>
    <m/>
    <s v=""/>
    <m/>
    <s v="El responsable del Sistema de Gestión Ambiental (SGA) realiza seguimiento trimestral al cumplimiento del Plan de Trabajo Ambiental en la Sede Central y en las Direcciones Territoriales, con el fin de asegurar la implementación de las actividades contempladas en el plan, verificando que la información incluida y reportada corresponda al avance conforme a las evidencias suministradas. En caso de encontrar novedades, el profesional se comunicará con la persona que realizó el reporte para que se hagan los ajustes pertinentes._x000a__x000a_Evidencia: Correo electrónico de seguimiento al Plan de Trabajo Ambiental"/>
    <n v="2"/>
    <n v="2"/>
    <n v="1"/>
    <s v="Concepto Favorable"/>
    <s v="El responsable asignado en la Dirección Territorial verifica el cumplimiento de las actividades contempladas en la Matriz de identificación y cumplimiento legal Ambiental y la Matriz de Identificación de aspectos y valoración de impactos ambientales, realizando el reporte respectivo de acuerdo con los controles operacionales de las matrices y la periodicidad definida en cada uno. En caso de encontrar novedades, el profesional en Sede Central se comunicará con la persona que realizó el reporte para que se hagan los ajustes pertinentes._x000a__x000a_Evidencia: Correos de reporte de cumplimiento de los controles operaciones definidos en las matrices  "/>
    <n v="1"/>
    <n v="1"/>
    <n v="1"/>
    <s v="Concepto Favorable"/>
    <n v="2"/>
    <n v="0"/>
    <n v="0"/>
    <n v="2"/>
  </r>
  <r>
    <s v="GSA-2"/>
    <s v="Gestión de Servicios Administrativos"/>
    <x v="15"/>
    <s v="Inoportunidad en la prestación de servicios administrativos y/o infraestructura física para el funcionamiento de la entidad"/>
    <m/>
    <m/>
    <m/>
    <s v=""/>
    <m/>
    <s v="El responsable en las Direcciones Territoriales identifica las necesidades de infraestructura física que requiere y se remite para el estudio, consolidación, priorización y aprobación (según aplique) de la Sede Central de los requerimientos solicitados. En caso de presentar observaciones, se solicita realizar los ajustes al responsable encargado. _x000a__x000a_Evidencia: Correo electrónico con la aprobación de la solicitud y/o Plan de mantenimiento aprobado."/>
    <n v="1"/>
    <n v="1"/>
    <n v="1"/>
    <s v="Concepto Favorable"/>
    <m/>
    <m/>
    <m/>
    <s v=""/>
    <m/>
    <n v="1"/>
    <n v="0"/>
    <n v="0"/>
    <n v="1"/>
  </r>
  <r>
    <s v="GTH-1"/>
    <s v="Gestión del Talento Humano"/>
    <x v="15"/>
    <s v="Incumplimiento del plan de trabajo del Sistema de Gestión de Seguridad y Salud en el Trabajo vigente"/>
    <s v="El responsable en el GIT de Gestión de Talento Humano y el líder del SGSST realiza seguimiento mensual al Plan de Seguridad y Salud en el Trabajo a través de la verificación y validación de las actividades programadas y cumplimiento, contrastando el informe mensual con el soporte de las evidencias subidas en el Drive y  en caso de no realizar la actividad  se hará la  reprogramación correspondiente.                                                                                                                                                       _x000a__x000a_Evidencias:  Informe mensual soportado con las evidencias en DRIVE y/o reporte del indicador de cumplimiento y/o actas de comité en Direcciones territoriales validando el seguimiento"/>
    <n v="4"/>
    <n v="4"/>
    <n v="1"/>
    <s v="Concepto Favorable"/>
    <m/>
    <m/>
    <m/>
    <s v=""/>
    <m/>
    <m/>
    <m/>
    <m/>
    <s v=""/>
    <m/>
    <n v="1"/>
    <n v="0"/>
    <n v="0"/>
    <n v="1"/>
  </r>
  <r>
    <s v="GTH-3"/>
    <s v="Gestión del Talento Humano"/>
    <x v="15"/>
    <s v="Incumplimiento del Plan Institucional de Capacitación para la vigencia"/>
    <s v="El responsable en el GIT de Gestión de Talento Humano realiza seguimiento mensual al Plan Institucional de Capacitación a través de la verificación y validación de las actividades programada y su cumplimiento, contrastando el informe mensual con el soporte de las evidencias subidas en el Drive y  en caso de no realizar la actividad  se hará la  reprogramación correspondiente._x000a__x000a_Evidencias:  Informe mensual soportado con las evidencias en DRIVE y/o reporte del indicador de cumplimiento y/o reportes de seguimiento de capacitación desde las Direcciones Territoriales"/>
    <n v="4"/>
    <n v="4"/>
    <n v="1"/>
    <s v="Concepto Favorable"/>
    <m/>
    <m/>
    <m/>
    <s v=""/>
    <m/>
    <m/>
    <m/>
    <m/>
    <s v=""/>
    <m/>
    <n v="1"/>
    <n v="0"/>
    <n v="0"/>
    <n v="1"/>
  </r>
  <r>
    <s v="SCP-2"/>
    <s v="Servicio al Ciudadano y Participación"/>
    <x v="15"/>
    <s v="Recibir dádivas para manipular el derecho de turno de las peticiones realizadas por los ciudadanos y/o grupos de interés para beneficio propio o de terceros"/>
    <s v="Trimestralmente el servidor público designado del GIT Servicio al ciudadano realiza seguimiento al cumplimiento del procedimiento y a los protocolos de atención para verificar que estén cumpliendo con lo establecido y no se de prelación a ningún turno. En caso de encontrar que no haya cumplimiento o identificar un incumplimiento al derecho de turno presencial se requiere al funcionario solicitando una justificación de sus actuaciones. _x000a__x000a_Evidencia: Registros de asistencia yo correo electrónico y/o memorando interno con observaciones en caso que aplique"/>
    <n v="1"/>
    <n v="1"/>
    <n v="1"/>
    <s v="Concepto Favorable"/>
    <m/>
    <m/>
    <m/>
    <s v=""/>
    <m/>
    <m/>
    <m/>
    <m/>
    <s v=""/>
    <m/>
    <n v="1"/>
    <n v="0"/>
    <n v="0"/>
    <n v="1"/>
  </r>
  <r>
    <s v="GCO-1"/>
    <s v="Gestión Contractual"/>
    <x v="16"/>
    <s v="Inadecuada supervisión de contratos de adquisición de bienes, obras y servicios "/>
    <s v="El supervisor del contrato revisa el informe de actividades presentado por el contratista y aprueba mediante acta de supervisión, de acuerdo con la periodicidad establecida en el contrato, con el fin de dar trámite al pago correspondiente. En caso de que se presenten inconsistencias o inconformidades en el informe presentado, el supervisor lo rechaza a través del SECOP y retorna al contratista para su ajuste respectivo. _x000a__x000a_Evidencias: Acta de supervisión aprobada, consolidado de contratos a cargo con la supervisión realizada, pantallazos en SECOP del total de contratos a cargo supervisados y/o cualquier otro mecanismo que permita validar la supervisión del total de contratos a cargo. "/>
    <n v="1"/>
    <n v="1"/>
    <n v="1"/>
    <s v="Concepto Favorable"/>
    <m/>
    <m/>
    <m/>
    <s v=""/>
    <m/>
    <m/>
    <m/>
    <m/>
    <s v=""/>
    <m/>
    <n v="1"/>
    <n v="0"/>
    <n v="0"/>
    <n v="1"/>
  </r>
  <r>
    <s v="GCO-2"/>
    <s v="Gestión Contractual"/>
    <x v="16"/>
    <s v="Manipulación del proceso contractual  para beneficio particular o de terceros en la adjudicación de un contrato"/>
    <s v="El responsable en el GIT de Gestión Contractual revisa las condiciones del proceso a adelantar y publica en el SECOP II los documentos que soportan el proceso para conocimiento de los interesados, si se presentan inquietudes u observaciones. En caso de que los interesados presenten requerimientos sobre el proceso, se remitirá al Área u Oficina responsable para contestar y posteriormente se da respuesta a través del SECOP II al solicitante.  _x000a__x000a_Evidencia: Consolidado de observaciones del proceso en la plataforma SECOP II (si aplica)."/>
    <n v="0"/>
    <n v="0"/>
    <s v=""/>
    <s v="Sin meta asignada en el periodo"/>
    <m/>
    <m/>
    <m/>
    <s v=""/>
    <m/>
    <m/>
    <m/>
    <m/>
    <s v=""/>
    <m/>
    <n v="0"/>
    <n v="0"/>
    <n v="1"/>
    <n v="1"/>
  </r>
  <r>
    <s v="GCO-3"/>
    <s v="Gestión Contractual"/>
    <x v="16"/>
    <s v="Pérdida de bienes de las instalaciones del Almacén del IGAC"/>
    <m/>
    <m/>
    <m/>
    <s v=""/>
    <m/>
    <s v="Los responsables del Almacén, o responsable en Direcciones Territoriales, realizan inventario anualmente de los elementos y bienes almacenados en la bodega, generando un informe de la conciliación de los registros en el sistema frente a los físicos, en caso de presentar diferencias se llevan a cabo las acciones correctivas y ajustes necesarios para subsanar las diferencias presentadas._x000a__x000a_Evidencia: Informes de inventario, actas, comprobantes de ajustes y/o notificaciones por correo electrónico."/>
    <n v="1"/>
    <n v="1"/>
    <n v="1"/>
    <s v="Concepto Favorable"/>
    <m/>
    <m/>
    <m/>
    <s v=""/>
    <m/>
    <n v="1"/>
    <n v="0"/>
    <n v="0"/>
    <n v="1"/>
  </r>
  <r>
    <s v="GCT-1"/>
    <s v="Gestión Catastral"/>
    <x v="16"/>
    <s v="Incumplimiento de los estándares de producción (calidad) en la prestación del servicio público Catastral por excepción"/>
    <s v="Mensualmente en las Direcciones Territoriales se revisa el cumplimiento del cronograma  propuesto para la realización de los trámites  catastrales pendientes de evacuar, con el propósito de minimizar el riesgo de vencimiento. En caso de no cumplir con el cronograma propuesto, el responsable del proceso de conservación dará una  primera alerta a través de correo al coordinador de su área para que permita tomar acciones oportunas reprogramando nuevamente las actividades pendientes y si se continua se deberá realizar una acción correctiva._x000a__x000a_Evidencia: Cronograma de trabajo, reporte del seguimiento mensual, acción correctiva realizada (si aplica) y/o correo con las alertas."/>
    <n v="4"/>
    <n v="4"/>
    <n v="1"/>
    <s v="Concepto Favorable"/>
    <m/>
    <m/>
    <m/>
    <s v=""/>
    <m/>
    <m/>
    <m/>
    <m/>
    <s v=""/>
    <m/>
    <n v="1"/>
    <n v="0"/>
    <n v="0"/>
    <n v="1"/>
  </r>
  <r>
    <s v="GCT-2"/>
    <s v="Gestión Catastral"/>
    <x v="16"/>
    <s v="Inoportunidad en los tiempos establecidos para la entrega de los productos resultados del  proceso de formación y actualización catastral con los municipios en jurisdicción del IGAC"/>
    <s v="Cada vez que se inicia un proceso de formación y actualización catastral con un municipio perteneciente a la jurisdicción del IGAC,  la Dirección Territorial realiza seguimiento mensual al plan de trabajo, de tal manera que se cumplan con los tiempos establecidos para la entrega de los productos resultados del proceso. En caso de encontrar retraso en las fechas programadas con la realización de las actividades, el responsable del proceso de Formación y Actualización Catastral,  enviará un correo al Coordinador General del proceso, para que evalúe el porcentaje de cumplimiento de la programación establecida y si se continúa, el Director Territorial informará a través de memorando a la Subdirección de Catastro para que se tomen las medidas necesarias oportunamente y se logre cumplir con los compromisos adquiridos con el municipio._x000a__x000a_Evidencia: Plan de trabajo, Actas de Interventoría, Informes mensuales de los avance de las etapas de actualización, Correos electrónicos y/o memorandos."/>
    <n v="0"/>
    <n v="0"/>
    <s v=""/>
    <s v="Sin meta asignada en el periodo"/>
    <m/>
    <m/>
    <m/>
    <s v=""/>
    <m/>
    <m/>
    <m/>
    <m/>
    <s v=""/>
    <m/>
    <n v="0"/>
    <n v="0"/>
    <n v="1"/>
    <n v="1"/>
  </r>
  <r>
    <s v="GCT-3"/>
    <s v="Gestión Catastral"/>
    <x v="16"/>
    <s v="Inoportunidad en los tiempos establecidos para la entrega de los avalúos comerciales"/>
    <s v="Mensualmente se consolida en la Subdirección de Catastro o Dirección Territorial los contratos que han sido  debidamente perfeccionado junto con la copia de consignación del anticipo (cuando aplica) y radicado, se inicia el trámite del avalúo y se controla el tiempo empleado para la entrega. En caso de estar retrasado con la entrega del avalúo, la Subdirección de Catastro (GIT de Avalúos)  o la Dirección Territorial, deben solicitar la ampliación del plazo mediante oficio, sustentando los motivos y quien haya asignado esta labor deberá dar respuesta por escrito otorgando el tiempo de prórroga para la entrega del avalúo._x000a__x000a_Evidencia: Reporte mensual de los contratos de avalúos comerciales vigentes, Informe mensual de los avances de los avalúos realizados, Oficios de ampliación del tiempo de entrega si aplica."/>
    <n v="4"/>
    <n v="4"/>
    <n v="1"/>
    <s v="Concepto Favorable"/>
    <m/>
    <m/>
    <m/>
    <s v=""/>
    <m/>
    <m/>
    <m/>
    <m/>
    <s v=""/>
    <m/>
    <n v="1"/>
    <n v="0"/>
    <n v="0"/>
    <n v="1"/>
  </r>
  <r>
    <s v="GDO-3"/>
    <s v="Gestión Documental"/>
    <x v="16"/>
    <s v="Sustracción, eliminación o manipulación indebida de la documentación en el Archivo Central para beneficio particular o de terceros"/>
    <m/>
    <m/>
    <m/>
    <s v=""/>
    <m/>
    <s v="El responsable dentro del GIT de Gestión Documental, o responsable en la Dirección Territorial, realiza seguimiento a la actualización del Inventario documental teniendo en cuenta las transferencias documentales realizadas desde los Archivos de gestión durante el periodo, con el fin de controlar la documentación que reposa en el Archivo Central. En caso de evidenciar que no se ha llevado a cabo la actualización del inventario documental, el Coordinador del GIT de Gestión Documental tomará las acciones pertinentes para efectuar dicha actualización._x000a__x000a_Archivo: Inventario documental actualizado, Inventario de las transferencias documentales y/o evidencia del seguimiento de la actualización del inventario documental o el cronograma de transferencias documentales"/>
    <n v="0"/>
    <n v="0"/>
    <s v=""/>
    <s v="Sin meta asignada en el periodo"/>
    <m/>
    <m/>
    <m/>
    <s v=""/>
    <m/>
    <n v="0"/>
    <n v="0"/>
    <n v="1"/>
    <n v="1"/>
  </r>
  <r>
    <s v="GFI-1"/>
    <s v="Gestión Financiera"/>
    <x v="16"/>
    <s v="Registros presupuestales, contables y de tesorería generados inoportunamente"/>
    <m/>
    <m/>
    <m/>
    <s v=""/>
    <m/>
    <s v="Permanentemente, el coordinador del GIT en la Sede Central y los pagadores en las Direcciones territoriales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_x000a__x000a_Evidencia: Documentos soporte de los registros presupuestales"/>
    <n v="1"/>
    <n v="1"/>
    <n v="1"/>
    <s v="Concepto Favorable"/>
    <s v="Permanentemente, el coordinador del GIT en la Sede Central y los pagadores en las Direcciones territoriales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_x000a__x000a_Evidencia: Soportes de los registros presupuestales"/>
    <n v="1"/>
    <n v="1"/>
    <n v="1"/>
    <s v="Concepto Favorable"/>
    <n v="2"/>
    <n v="0"/>
    <n v="0"/>
    <n v="2"/>
  </r>
  <r>
    <s v="GIS-1"/>
    <s v="Gestión Informática de Soporte"/>
    <x v="16"/>
    <s v="Incumplimiento en los acuerdos de niveles de servicio establecidos en el catálogo de servicios de TI"/>
    <s v="Mensualmente el líder de mesa de servicios y los ingenieros de sistemas de las DT, verifican el estado de las solicitudes de atención, así como los seguimientos asociados a aquellas en estado no resuelto, con el objetivo de identificar los motivos por los cuales no se ha dado solución. En caso de encontrar solicitudes no resueltas en los plazos de los acuerdos de nivel de servicio, se realiza un informe para la jefatura de la OIT, para la generación un plan de atención de solicitudes._x000a__x000a_Evidencia: Reporte de la herramienta de gestión de soporte técnico"/>
    <n v="4"/>
    <n v="4"/>
    <n v="1"/>
    <s v="Concepto Favorable"/>
    <m/>
    <m/>
    <m/>
    <s v=""/>
    <m/>
    <m/>
    <m/>
    <m/>
    <s v=""/>
    <m/>
    <n v="1"/>
    <n v="0"/>
    <n v="0"/>
    <n v="1"/>
  </r>
  <r>
    <s v="GIS-3"/>
    <s v="Gestión Informática de Soporte"/>
    <x v="16"/>
    <s v="Posibilidad de otorgar accesos a la infraestructura tecnológica sin seguir procedimientos  formales para favorecer a un tercero "/>
    <m/>
    <m/>
    <m/>
    <s v=""/>
    <m/>
    <m/>
    <m/>
    <m/>
    <s v=""/>
    <m/>
    <s v="Los ingenieros de sistemas de las DT atienden las solicitudes de permisos de acceso a las bases de datos de Cobol las cuales se gestionan a través de requerimientos de la herramienta tecnológica de la mesa de servicios, a solicitud de los usuarios. El requerimiento debe estar soportado con el correo electrónico de autorización por parte del Director Territorial. En caso de que la solicitud no llegue autorizada por el Director Territorial, el ingeniero no asigna ningún permiso en la herramienta._x000a__x000a_Evidencia: Reportes de solicitudes de permisos de acceso a la base de datos Cobol debidamente autorizada por los Directores Territoriales."/>
    <n v="0"/>
    <n v="0"/>
    <s v=""/>
    <s v="Sin meta asignada en el periodo"/>
    <n v="0"/>
    <n v="0"/>
    <n v="1"/>
    <n v="1"/>
  </r>
  <r>
    <s v="GJU-1"/>
    <s v="Gestión Jurídica"/>
    <x v="16"/>
    <s v="Inoportunidad  en la respuesta a los requerimientos en procesos judiciales"/>
    <s v="El responsable asignado de la Oficina Asesora Jurídica en Sede Central, o el abogado en las Direcciones Territoriales, realiza seguimiento y control judicial presencial o virtual dos veces por semana con la finalidad de vigilar y controlar las actuaciones judiciales, a través del diligenciamiento del formato vigente de control de estado de procesos judiciales. (A, B) _x000a__x000a_Evidencia: Formato diligenciado &quot;Control de estado de procesos judiciales&quot; vigente."/>
    <n v="16"/>
    <n v="16"/>
    <n v="1"/>
    <s v="Concepto Favorable"/>
    <s v="El responsable asignado de la Oficina Asesora Jurídica en Sede Central, o el abogado en las Direcciones Territoriales, solicitarán a través de memorando o correo electrónico los conceptos técnicos a los distintos procesos de la entidad, teniendo en cuenta los términos establecidos por el ente judicial en el requerimiento. _x000a__x000a_Evidencia: Memorando y/o correo electrónico de solicitud de conceptos técnicos."/>
    <n v="0"/>
    <n v="0"/>
    <s v=""/>
    <s v="Concepto Favorable"/>
    <s v="El(la) Jefe de la Oficina Asesora Jurídica o a quien asigne en Sede Central realiza mensualmente reuniones de seguimiento a los abogados de las Direcciones Territoriales, con la finalidad de retroalimentar, apoyar y controlar la gestión judicial. _x000a__x000a_Evidencia: Convocatoria a través de correo electrónico, acta de reunión, agenda y/o pantallazo de los participantes (convocatoria virtual)"/>
    <n v="4"/>
    <n v="4"/>
    <n v="1"/>
    <s v="Concepto Favorable"/>
    <n v="3"/>
    <n v="0"/>
    <n v="0"/>
    <n v="3"/>
  </r>
  <r>
    <s v="GJU-2"/>
    <s v="Gestión Jurídica"/>
    <x v="16"/>
    <s v="Respuesta indebida o fuera de los términos legales a los  procesos judiciales, para beneficiar los intereses de un tercero"/>
    <s v="El responsable asignado de la Oficina Asesora Jurídica en Sede Central, o el abogado en las Direcciones Territoriales, realiza seguimiento y control judicial presencial o virtual dos veces por semana con la finalidad de vigilar y controlar las actuaciones judiciales, a través del diligenciamiento del formato vigente de control de estado de procesos judiciales._x000a__x000a_Evidencia: Formato diligenciado &quot;Control de estado de procesos judiciales&quot; vigente."/>
    <n v="16"/>
    <n v="16"/>
    <n v="1"/>
    <s v="Concepto Favorable"/>
    <m/>
    <m/>
    <m/>
    <s v=""/>
    <m/>
    <s v="El(la) Jefe de la Oficina Asesora Jurídica o a quien asigne en Sede Central realiza mensualmente reuniones de seguimiento a los abogados de las Direcciones Territoriales, con la finalidad de retroalimentar, apoyar y controlar la gestión judicial. _x000a__x000a_Evidencia: Convocatoria a través de correo electrónico, acta de reunión, agenda y/o pantallazo de los participantes (convocatoria virtual)"/>
    <n v="4"/>
    <n v="4"/>
    <n v="1"/>
    <s v="Concepto Favorable"/>
    <n v="2"/>
    <n v="0"/>
    <n v="0"/>
    <n v="2"/>
  </r>
  <r>
    <s v="GSA-1"/>
    <s v="Gestión de Servicios Administrativos"/>
    <x v="16"/>
    <s v=" Gestión inadecuada de los impactos ambientales generados por la entidad"/>
    <m/>
    <m/>
    <m/>
    <s v=""/>
    <m/>
    <s v="El responsable del Sistema de Gestión Ambiental (SGA) realiza seguimiento trimestral al cumplimiento del Plan de Trabajo Ambiental en la Sede Central y en las Direcciones Territoriales, con el fin de asegurar la implementación de las actividades contempladas en el plan, verificando que la información incluida y reportada corresponda al avance conforme a las evidencias suministradas. En caso de encontrar novedades, el profesional se comunicará con la persona que realizó el reporte para que se hagan los ajustes pertinentes._x000a__x000a_Evidencia: Correo electrónico de seguimiento al Plan de Trabajo Ambiental"/>
    <n v="1"/>
    <n v="1"/>
    <n v="1"/>
    <s v="Concepto Favorable"/>
    <s v="El responsable asignado en la Dirección Territorial verifica el cumplimiento de las actividades contempladas en la Matriz de identificación y cumplimiento legal Ambiental y la Matriz de Identificación de aspectos y valoración de impactos ambientales, realizando el reporte respectivo de acuerdo con los controles operacionales de las matrices y la periodicidad definida en cada uno. En caso de encontrar novedades, el profesional en Sede Central se comunicará con la persona que realizó el reporte para que se hagan los ajustes pertinentes._x000a__x000a_Evidencia: Correos de reporte de cumplimiento de los controles operaciones definidos en las matrices  "/>
    <n v="1"/>
    <n v="1"/>
    <n v="1"/>
    <s v="Concepto Favorable"/>
    <n v="2"/>
    <n v="0"/>
    <n v="0"/>
    <n v="2"/>
  </r>
  <r>
    <s v="GSA-2"/>
    <s v="Gestión de Servicios Administrativos"/>
    <x v="16"/>
    <s v="Inoportunidad en la prestación de servicios administrativos y/o infraestructura física para el funcionamiento de la entidad"/>
    <m/>
    <m/>
    <m/>
    <s v=""/>
    <m/>
    <s v="El responsable en las Direcciones Territoriales identifica las necesidades de infraestructura física que requiere y se remite para el estudio, consolidación, priorización y aprobación (según aplique) de la Sede Central de los requerimientos solicitados. En caso de presentar observaciones, se solicita realizar los ajustes al responsable encargado. _x000a__x000a_Evidencia: Correo electrónico con la aprobación de la solicitud y/o Plan de mantenimiento aprobado."/>
    <n v="0"/>
    <n v="0"/>
    <s v=""/>
    <s v="Sin meta asignada en el periodo"/>
    <m/>
    <m/>
    <m/>
    <s v=""/>
    <m/>
    <n v="0"/>
    <n v="0"/>
    <n v="1"/>
    <n v="1"/>
  </r>
  <r>
    <s v="GTH-1"/>
    <s v="Gestión del Talento Humano"/>
    <x v="16"/>
    <s v="Incumplimiento del plan de trabajo del Sistema de Gestión de Seguridad y Salud en el Trabajo vigente"/>
    <s v="El responsable en el GIT de Gestión de Talento Humano y el líder del SGSST realiza seguimiento mensual al Plan de Seguridad y Salud en el Trabajo a través de la verificación y validación de las actividades programadas y cumplimiento, contrastando el informe mensual con el soporte de las evidencias subidas en el Drive y  en caso de no realizar la actividad  se hará la  reprogramación correspondiente.                                                                                                                                                       _x000a__x000a_Evidencias:  Informe mensual soportado con las evidencias en DRIVE y/o reporte del indicador de cumplimiento y/o actas de comité en Direcciones territoriales validando el seguimiento"/>
    <n v="4"/>
    <n v="4"/>
    <n v="1"/>
    <s v="Concepto Favorable"/>
    <m/>
    <m/>
    <m/>
    <s v=""/>
    <m/>
    <m/>
    <m/>
    <m/>
    <s v=""/>
    <m/>
    <n v="1"/>
    <n v="0"/>
    <n v="0"/>
    <n v="1"/>
  </r>
  <r>
    <s v="GTH-3"/>
    <s v="Gestión del Talento Humano"/>
    <x v="16"/>
    <s v="Incumplimiento del Plan Institucional de Capacitación para la vigencia"/>
    <s v="El responsable en el GIT de Gestión de Talento Humano realiza seguimiento mensual al Plan Institucional de Capacitación a través de la verificación y validación de las actividades programada y su cumplimiento, contrastando el informe mensual con el soporte de las evidencias subidas en el Drive y  en caso de no realizar la actividad  se hará la  reprogramación correspondiente._x000a__x000a_Evidencias:  Informe mensual soportado con las evidencias en DRIVE y/o reporte del indicador de cumplimiento y/o reportes de seguimiento de capacitación desde las Direcciones Territoriales"/>
    <n v="4"/>
    <n v="4"/>
    <n v="1"/>
    <s v="Concepto Favorable"/>
    <m/>
    <m/>
    <m/>
    <s v=""/>
    <m/>
    <m/>
    <m/>
    <m/>
    <s v=""/>
    <m/>
    <n v="1"/>
    <n v="0"/>
    <n v="0"/>
    <n v="1"/>
  </r>
  <r>
    <s v="SCP-2"/>
    <s v="Servicio al Ciudadano y Participación"/>
    <x v="16"/>
    <s v="Recibir dádivas para manipular el derecho de turno de las peticiones realizadas por los ciudadanos y/o grupos de interés para beneficio propio o de terceros"/>
    <s v="Trimestralmente el servidor público designado del GIT Servicio al ciudadano realiza seguimiento al cumplimiento del procedimiento y a los protocolos de atención para verificar que estén cumpliendo con lo establecido y no se de prelación a ningún turno. En caso de encontrar que no haya cumplimiento o identificar un incumplimiento al derecho de turno presencial se requiere al funcionario solicitando una justificación de sus actuaciones. _x000a__x000a_Evidencia: Registros de asistencia yo correo electrónico y/o memorando interno con observaciones en caso que aplique"/>
    <n v="3"/>
    <n v="3"/>
    <n v="1"/>
    <s v="Concepto Favorable"/>
    <m/>
    <m/>
    <m/>
    <s v=""/>
    <m/>
    <m/>
    <m/>
    <m/>
    <s v=""/>
    <m/>
    <n v="1"/>
    <n v="0"/>
    <n v="0"/>
    <n v="1"/>
  </r>
  <r>
    <s v="GCO-1"/>
    <s v="Gestión Contractual"/>
    <x v="17"/>
    <s v="Inadecuada supervisión de contratos de adquisición de bienes, obras y servicios "/>
    <s v="El supervisor del contrato revisa el informe de actividades presentado por el contratista y aprueba mediante acta de supervisión, de acuerdo con la periodicidad establecida en el contrato, con el fin de dar trámite al pago correspondiente. En caso de que se presenten inconsistencias o inconformidades en el informe presentado, el supervisor lo rechaza a través del SECOP y retorna al contratista para su ajuste respectivo. _x000a__x000a_Evidencias: Acta de supervisión aprobada, consolidado de contratos a cargo con la supervisión realizada, pantallazos en SECOP del total de contratos a cargo supervisados y/o cualquier otro mecanismo que permita validar la supervisión del total de contratos a cargo. "/>
    <n v="0"/>
    <m/>
    <s v=""/>
    <s v="Concepto No Favorable"/>
    <m/>
    <m/>
    <m/>
    <s v=""/>
    <m/>
    <m/>
    <m/>
    <m/>
    <s v=""/>
    <m/>
    <n v="0"/>
    <n v="1"/>
    <n v="0"/>
    <n v="0"/>
  </r>
  <r>
    <s v="GCO-2"/>
    <s v="Gestión Contractual"/>
    <x v="17"/>
    <s v="Manipulación del proceso contractual  para beneficio particular o de terceros en la adjudicación de un contrato"/>
    <s v="El responsable en el GIT de Gestión Contractual revisa las condiciones del proceso a adelantar y publica en el SECOP II los documentos que soportan el proceso para conocimiento de los interesados, si se presentan inquietudes u observaciones. En caso de que los interesados presenten requerimientos sobre el proceso, se remitirá al Área u Oficina responsable para contestar y posteriormente se da respuesta a través del SECOP II al solicitante.  _x000a__x000a_Evidencia: Consolidado de observaciones del proceso en la plataforma SECOP II (si aplica)."/>
    <n v="0"/>
    <m/>
    <s v=""/>
    <s v="Concepto No Favorable"/>
    <m/>
    <m/>
    <m/>
    <s v=""/>
    <m/>
    <m/>
    <m/>
    <m/>
    <s v=""/>
    <m/>
    <n v="0"/>
    <n v="1"/>
    <n v="0"/>
    <n v="0"/>
  </r>
  <r>
    <s v="GCO-3"/>
    <s v="Gestión Contractual"/>
    <x v="17"/>
    <s v="Pérdida de bienes de las instalaciones del Almacén del IGAC"/>
    <m/>
    <m/>
    <m/>
    <s v=""/>
    <m/>
    <s v="Los responsables del Almacén, o responsable en Direcciones Territoriales, realizan inventario anualmente de los elementos y bienes almacenados en la bodega, generando un informe de la conciliación de los registros en el sistema frente a los físicos, en caso de presentar diferencias se llevan a cabo las acciones correctivas y ajustes necesarios para subsanar las diferencias presentadas._x000a__x000a_Evidencia: Informes de inventario, actas, comprobantes de ajustes y/o notificaciones por correo electrónico."/>
    <n v="4"/>
    <m/>
    <n v="0"/>
    <s v="Concepto No Favorable"/>
    <m/>
    <m/>
    <m/>
    <s v=""/>
    <m/>
    <n v="0"/>
    <n v="1"/>
    <n v="0"/>
    <n v="0"/>
  </r>
  <r>
    <s v="GCT-1"/>
    <s v="Gestión Catastral"/>
    <x v="17"/>
    <s v="Incumplimiento de los estándares de producción (calidad) en la prestación del servicio público Catastral por excepción"/>
    <s v="Mensualmente en las Direcciones Territoriales se revisa el cumplimiento del cronograma  propuesto para la realización de los trámites  catastrales pendientes de evacuar, con el propósito de minimizar el riesgo de vencimiento. En caso de no cumplir con el cronograma propuesto, el responsable del proceso de conservación dará una  primera alerta a través de correo al coordinador de su área para que permita tomar acciones oportunas reprogramando nuevamente las actividades pendientes y si se continua se deberá realizar una acción correctiva._x000a__x000a_Evidencia: Cronograma de trabajo, reporte del seguimiento mensual, acción correctiva realizada (si aplica) y/o correo con las alertas."/>
    <n v="4"/>
    <m/>
    <n v="0"/>
    <s v="Concepto No Favorable"/>
    <m/>
    <m/>
    <m/>
    <s v=""/>
    <m/>
    <m/>
    <m/>
    <m/>
    <s v=""/>
    <m/>
    <n v="0"/>
    <n v="1"/>
    <n v="0"/>
    <n v="0"/>
  </r>
  <r>
    <s v="GCT-2"/>
    <s v="Gestión Catastral"/>
    <x v="17"/>
    <s v="Inoportunidad en los tiempos establecidos para la entrega de los productos resultados del  proceso de formación y actualización catastral con los municipios en jurisdicción del IGAC"/>
    <s v="Cada vez que se inicia un proceso de formación y actualización catastral con un municipio perteneciente a la jurisdicción del IGAC,  la Dirección Territorial realiza seguimiento mensual al plan de trabajo, de tal manera que se cumplan con los tiempos establecidos para la entrega de los productos resultados del proceso. En caso de encontrar retraso en las fechas programadas con la realización de las actividades, el responsable del proceso de Formación y Actualización Catastral,  enviará un correo al Coordinador General del proceso, para que evalúe el porcentaje de cumplimiento de la programación establecida y si se continúa, el Director Territorial informará a través de memorando a la Subdirección de Catastro para que se tomen las medidas necesarias oportunamente y se logre cumplir con los compromisos adquiridos con el municipio._x000a__x000a_Evidencia: Plan de trabajo, Actas de Interventoría, Informes mensuales de los avance de las etapas de actualización, Correos electrónicos y/o memorandos."/>
    <n v="4"/>
    <m/>
    <n v="0"/>
    <s v="Concepto No Favorable"/>
    <m/>
    <m/>
    <m/>
    <s v=""/>
    <m/>
    <m/>
    <m/>
    <m/>
    <s v=""/>
    <m/>
    <n v="0"/>
    <n v="1"/>
    <n v="0"/>
    <n v="0"/>
  </r>
  <r>
    <s v="GCT-3"/>
    <s v="Gestión Catastral"/>
    <x v="17"/>
    <s v="Inoportunidad en los tiempos establecidos para la entrega de los avalúos comerciales"/>
    <s v="Mensualmente se consolida en la Subdirección de Catastro o Dirección Territorial los contratos que han sido  debidamente perfeccionado junto con la copia de consignación del anticipo (cuando aplica) y radicado, se inicia el trámite del avalúo y se controla el tiempo empleado para la entrega. En caso de estar retrasado con la entrega del avalúo, la Subdirección de Catastro (GIT de Avalúos)  o la Dirección Territorial, deben solicitar la ampliación del plazo mediante oficio, sustentando los motivos y quien haya asignado esta labor deberá dar respuesta por escrito otorgando el tiempo de prórroga para la entrega del avalúo._x000a__x000a_Evidencia: Reporte mensual de los contratos de avalúos comerciales vigentes, Informe mensual de los avances de los avalúos realizados, Oficios de ampliación del tiempo de entrega si aplica."/>
    <n v="4"/>
    <m/>
    <n v="0"/>
    <s v="Concepto No Favorable"/>
    <m/>
    <m/>
    <m/>
    <s v=""/>
    <m/>
    <m/>
    <m/>
    <m/>
    <s v=""/>
    <m/>
    <n v="0"/>
    <n v="1"/>
    <n v="0"/>
    <n v="0"/>
  </r>
  <r>
    <s v="GDO-3"/>
    <s v="Gestión Documental"/>
    <x v="17"/>
    <s v="Sustracción, eliminación o manipulación indebida de la documentación en el Archivo Central para beneficio particular o de terceros"/>
    <m/>
    <m/>
    <m/>
    <s v=""/>
    <m/>
    <s v="El responsable dentro del GIT de Gestión Documental, o responsable en la Dirección Territorial, realiza seguimiento a la actualización del Inventario documental teniendo en cuenta las transferencias documentales realizadas desde los Archivos de gestión durante el periodo, con el fin de controlar la documentación que reposa en el Archivo Central. En caso de evidenciar que no se ha llevado a cabo la actualización del inventario documental, el Coordinador del GIT de Gestión Documental tomará las acciones pertinentes para efectuar dicha actualización._x000a__x000a_Archivo: Inventario documental actualizado, Inventario de las transferencias documentales y/o evidencia del seguimiento de la actualización del inventario documental o el cronograma de transferencias documentales"/>
    <n v="0"/>
    <m/>
    <s v=""/>
    <s v="Concepto No Favorable"/>
    <m/>
    <m/>
    <m/>
    <s v=""/>
    <m/>
    <n v="0"/>
    <n v="1"/>
    <n v="0"/>
    <n v="0"/>
  </r>
  <r>
    <s v="GFI-1"/>
    <s v="Gestión Financiera"/>
    <x v="17"/>
    <s v="Registros presupuestales, contables y de tesorería generados inoportunamente"/>
    <m/>
    <m/>
    <m/>
    <s v=""/>
    <m/>
    <s v="Permanentemente, el coordinador del GIT en la Sede Central y los pagadores en las Direcciones territoriales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_x000a__x000a_Evidencia: Documentos soporte de los registros presupuestales"/>
    <n v="0"/>
    <m/>
    <s v=""/>
    <s v="Concepto No Favorable"/>
    <s v="Permanentemente, el coordinador del GIT en la Sede Central y los pagadores en las Direcciones territoriales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_x000a__x000a_Evidencia: Soportes de los registros presupuestales"/>
    <n v="0"/>
    <m/>
    <s v=""/>
    <s v="Concepto No Favorable"/>
    <n v="0"/>
    <n v="2"/>
    <n v="0"/>
    <n v="0"/>
  </r>
  <r>
    <s v="GIS-1"/>
    <s v="Gestión Informática de Soporte"/>
    <x v="17"/>
    <s v="Incumplimiento en los acuerdos de niveles de servicio establecidos en el catálogo de servicios de TI"/>
    <s v="Mensualmente el líder de mesa de servicios y los ingenieros de sistemas de las DT, verifican el estado de las solicitudes de atención, así como los seguimientos asociados a aquellas en estado no resuelto, con el objetivo de identificar los motivos por los cuales no se ha dado solución. En caso de encontrar solicitudes no resueltas en los plazos de los acuerdos de nivel de servicio, se realiza un informe para la jefatura de la OIT, para la generación un plan de atención de solicitudes._x000a__x000a_Evidencia: Reporte de la herramienta de gestión de soporte técnico"/>
    <n v="4"/>
    <m/>
    <n v="0"/>
    <s v="Concepto No Favorable"/>
    <m/>
    <m/>
    <m/>
    <s v=""/>
    <m/>
    <m/>
    <m/>
    <m/>
    <s v=""/>
    <m/>
    <n v="0"/>
    <n v="1"/>
    <n v="0"/>
    <n v="0"/>
  </r>
  <r>
    <s v="GIS-3"/>
    <s v="Gestión Informática de Soporte"/>
    <x v="17"/>
    <s v="Posibilidad de otorgar accesos a la infraestructura tecnológica sin seguir procedimientos  formales para favorecer a un tercero "/>
    <m/>
    <m/>
    <m/>
    <s v=""/>
    <m/>
    <m/>
    <m/>
    <m/>
    <s v=""/>
    <m/>
    <s v="Los ingenieros de sistemas de las DT atienden las solicitudes de permisos de acceso a las bases de datos de Cobol las cuales se gestionan a través de requerimientos de la herramienta tecnológica de la mesa de servicios, a solicitud de los usuarios. El requerimiento debe estar soportado con el correo electrónico de autorización por parte del Director Territorial. En caso de que la solicitud no llegue autorizada por el Director Territorial, el ingeniero no asigna ningún permiso en la herramienta._x000a__x000a_Evidencia: Reportes de solicitudes de permisos de acceso a la base de datos Cobol debidamente autorizada por los Directores Territoriales."/>
    <n v="0"/>
    <m/>
    <s v=""/>
    <s v="Concepto No Favorable"/>
    <n v="0"/>
    <n v="1"/>
    <n v="0"/>
    <n v="0"/>
  </r>
  <r>
    <s v="GJU-1"/>
    <s v="Gestión Jurídica"/>
    <x v="17"/>
    <s v="Inoportunidad  en la respuesta a los requerimientos en procesos judiciales"/>
    <s v="El responsable asignado de la Oficina Asesora Jurídica en Sede Central, o el abogado en las Direcciones Territoriales, realiza seguimiento y control judicial presencial o virtual dos veces por semana con la finalidad de vigilar y controlar las actuaciones judiciales, a través del diligenciamiento del formato vigente de control de estado de procesos judiciales. (A, B) _x000a__x000a_Evidencia: Formato diligenciado &quot;Control de estado de procesos judiciales&quot; vigente."/>
    <n v="17"/>
    <m/>
    <n v="0"/>
    <s v="Concepto No Favorable"/>
    <s v="El responsable asignado de la Oficina Asesora Jurídica en Sede Central, o el abogado en las Direcciones Territoriales, solicitarán a través de memorando o correo electrónico los conceptos técnicos a los distintos procesos de la entidad, teniendo en cuenta los términos establecidos por el ente judicial en el requerimiento. _x000a__x000a_Evidencia: Memorando y/o correo electrónico de solicitud de conceptos técnicos."/>
    <n v="0"/>
    <m/>
    <s v=""/>
    <s v="Concepto No Favorable"/>
    <s v="El(la) Jefe de la Oficina Asesora Jurídica o a quien asigne en Sede Central realiza mensualmente reuniones de seguimiento a los abogados de las Direcciones Territoriales, con la finalidad de retroalimentar, apoyar y controlar la gestión judicial. _x000a__x000a_Evidencia: Convocatoria a través de correo electrónico, acta de reunión, agenda y/o pantallazo de los participantes (convocatoria virtual)"/>
    <n v="4"/>
    <m/>
    <n v="0"/>
    <s v="Concepto No Favorable"/>
    <n v="0"/>
    <n v="3"/>
    <n v="0"/>
    <n v="0"/>
  </r>
  <r>
    <s v="GJU-2"/>
    <s v="Gestión Jurídica"/>
    <x v="17"/>
    <s v="Respuesta indebida o fuera de los términos legales a los  procesos judiciales, para beneficiar los intereses de un tercero"/>
    <s v="El responsable asignado de la Oficina Asesora Jurídica en Sede Central, o el abogado en las Direcciones Territoriales, realiza seguimiento y control judicial presencial o virtual dos veces por semana con la finalidad de vigilar y controlar las actuaciones judiciales, a través del diligenciamiento del formato vigente de control de estado de procesos judiciales._x000a__x000a_Evidencia: Formato diligenciado &quot;Control de estado de procesos judiciales&quot; vigente."/>
    <n v="17"/>
    <m/>
    <n v="0"/>
    <s v="Concepto No Favorable"/>
    <m/>
    <m/>
    <m/>
    <s v=""/>
    <m/>
    <s v="El(la) Jefe de la Oficina Asesora Jurídica o a quien asigne en Sede Central realiza mensualmente reuniones de seguimiento a los abogados de las Direcciones Territoriales, con la finalidad de retroalimentar, apoyar y controlar la gestión judicial. _x000a__x000a_Evidencia: Convocatoria a través de correo electrónico, acta de reunión, agenda y/o pantallazo de los participantes (convocatoria virtual)"/>
    <n v="0"/>
    <m/>
    <s v=""/>
    <s v="Concepto No Favorable"/>
    <n v="0"/>
    <n v="2"/>
    <n v="0"/>
    <n v="0"/>
  </r>
  <r>
    <s v="GSA-1"/>
    <s v="Gestión de Servicios Administrativos"/>
    <x v="17"/>
    <s v=" Gestión inadecuada de los impactos ambientales generados por la entidad"/>
    <m/>
    <m/>
    <m/>
    <s v=""/>
    <m/>
    <s v="El responsable del Sistema de Gestión Ambiental (SGA) realiza seguimiento trimestral al cumplimiento del Plan de Trabajo Ambiental en la Sede Central y en las Direcciones Territoriales, con el fin de asegurar la implementación de las actividades contempladas en el plan, verificando que la información incluida y reportada corresponda al avance conforme a las evidencias suministradas. En caso de encontrar novedades, el profesional se comunicará con la persona que realizó el reporte para que se hagan los ajustes pertinentes._x000a__x000a_Evidencia: Correo electrónico de seguimiento al Plan de Trabajo Ambiental"/>
    <n v="1"/>
    <m/>
    <n v="0"/>
    <s v="Concepto No Favorable"/>
    <s v="El responsable asignado en la Dirección Territorial verifica el cumplimiento de las actividades contempladas en la Matriz de identificación y cumplimiento legal Ambiental y la Matriz de Identificación de aspectos y valoración de impactos ambientales, realizando el reporte respectivo de acuerdo con los controles operacionales de las matrices y la periodicidad definida en cada uno. En caso de encontrar novedades, el profesional en Sede Central se comunicará con la persona que realizó el reporte para que se hagan los ajustes pertinentes._x000a__x000a_Evidencia: Correos de reporte de cumplimiento de los controles operaciones definidos en las matrices  "/>
    <n v="0"/>
    <m/>
    <s v=""/>
    <s v="Concepto No Favorable"/>
    <n v="0"/>
    <n v="2"/>
    <n v="0"/>
    <n v="0"/>
  </r>
  <r>
    <s v="GSA-2"/>
    <s v="Gestión de Servicios Administrativos"/>
    <x v="17"/>
    <s v="Inoportunidad en la prestación de servicios administrativos y/o infraestructura física para el funcionamiento de la entidad"/>
    <m/>
    <m/>
    <m/>
    <s v=""/>
    <m/>
    <s v="El responsable en las Direcciones Territoriales identifica las necesidades de infraestructura física que requiere y se remite para el estudio, consolidación, priorización y aprobación (según aplique) de la Sede Central de los requerimientos solicitados. En caso de presentar observaciones, se solicita realizar los ajustes al responsable encargado. _x000a__x000a_Evidencia: Correo electrónico con la aprobación de la solicitud y/o Plan de mantenimiento aprobado."/>
    <n v="0"/>
    <m/>
    <s v=""/>
    <s v="Concepto No Favorable"/>
    <m/>
    <m/>
    <m/>
    <s v=""/>
    <m/>
    <n v="0"/>
    <n v="1"/>
    <n v="0"/>
    <n v="0"/>
  </r>
  <r>
    <s v="GTH-1"/>
    <s v="Gestión del Talento Humano"/>
    <x v="17"/>
    <s v="Incumplimiento del plan de trabajo del Sistema de Gestión de Seguridad y Salud en el Trabajo vigente"/>
    <s v="El responsable en el GIT de Gestión de Talento Humano y el líder del SGSST realiza seguimiento mensual al Plan de Seguridad y Salud en el Trabajo a través de la verificación y validación de las actividades programadas y cumplimiento, contrastando el informe mensual con el soporte de las evidencias subidas en el Drive y  en caso de no realizar la actividad  se hará la  reprogramación correspondiente.                                                                                                                                                       _x000a__x000a_Evidencias:  Informe mensual soportado con las evidencias en DRIVE y/o reporte del indicador de cumplimiento y/o actas de comité en Direcciones territoriales validando el seguimiento"/>
    <n v="4"/>
    <m/>
    <n v="0"/>
    <s v="Concepto No Favorable"/>
    <m/>
    <m/>
    <m/>
    <s v=""/>
    <m/>
    <m/>
    <m/>
    <m/>
    <s v=""/>
    <m/>
    <n v="0"/>
    <n v="1"/>
    <n v="0"/>
    <n v="0"/>
  </r>
  <r>
    <s v="GTH-3"/>
    <s v="Gestión del Talento Humano"/>
    <x v="17"/>
    <s v="Incumplimiento del Plan Institucional de Capacitación para la vigencia"/>
    <s v="El responsable en el GIT de Gestión de Talento Humano realiza seguimiento mensual al Plan Institucional de Capacitación a través de la verificación y validación de las actividades programada y su cumplimiento, contrastando el informe mensual con el soporte de las evidencias subidas en el Drive y  en caso de no realizar la actividad  se hará la  reprogramación correspondiente._x000a__x000a_Evidencias:  Informe mensual soportado con las evidencias en DRIVE y/o reporte del indicador de cumplimiento y/o reportes de seguimiento de capacitación desde las Direcciones Territoriales"/>
    <n v="4"/>
    <m/>
    <n v="0"/>
    <s v="Concepto No Favorable"/>
    <m/>
    <m/>
    <m/>
    <s v=""/>
    <m/>
    <m/>
    <m/>
    <m/>
    <s v=""/>
    <m/>
    <n v="0"/>
    <n v="1"/>
    <n v="0"/>
    <n v="0"/>
  </r>
  <r>
    <s v="SCP-2"/>
    <s v="Servicio al Ciudadano y Participación"/>
    <x v="17"/>
    <s v="Recibir dádivas para manipular el derecho de turno de las peticiones realizadas por los ciudadanos y/o grupos de interés para beneficio propio o de terceros"/>
    <s v="Trimestralmente el servidor público designado del GIT Servicio al ciudadano realiza seguimiento al cumplimiento del procedimiento y a los protocolos de atención para verificar que estén cumpliendo con lo establecido y no se de prelación a ningún turno. En caso de encontrar que no haya cumplimiento o identificar un incumplimiento al derecho de turno presencial se requiere al funcionario solicitando una justificación de sus actuaciones. _x000a__x000a_Evidencia: Registros de asistencia yo correo electrónico y/o memorando interno con observaciones en caso que aplique"/>
    <n v="1"/>
    <m/>
    <n v="0"/>
    <s v="Concepto No Favorable"/>
    <m/>
    <m/>
    <m/>
    <s v=""/>
    <m/>
    <m/>
    <m/>
    <m/>
    <s v=""/>
    <m/>
    <n v="0"/>
    <n v="1"/>
    <n v="0"/>
    <n v="0"/>
  </r>
  <r>
    <s v="GCO-1"/>
    <s v="Gestión Contractual"/>
    <x v="18"/>
    <s v="Inadecuada supervisión de contratos de adquisición de bienes, obras y servicios "/>
    <s v="El supervisor del contrato revisa el informe de actividades presentado por el contratista y aprueba mediante acta de supervisión, de acuerdo con la periodicidad establecida en el contrato, con el fin de dar trámite al pago correspondiente. En caso de que se presenten inconsistencias o inconformidades en el informe presentado, el supervisor lo rechaza a través del SECOP y retorna al contratista para su ajuste respectivo. _x000a__x000a_Evidencias: Acta de supervisión aprobada, consolidado de contratos a cargo con la supervisión realizada, pantallazos en SECOP del total de contratos a cargo supervisados y/o cualquier otro mecanismo que permita validar la supervisión del total de contratos a cargo. "/>
    <n v="1"/>
    <n v="1"/>
    <n v="1"/>
    <s v="Concepto Favorable"/>
    <m/>
    <m/>
    <m/>
    <s v=""/>
    <m/>
    <m/>
    <m/>
    <m/>
    <s v=""/>
    <m/>
    <n v="1"/>
    <n v="0"/>
    <n v="0"/>
    <n v="1"/>
  </r>
  <r>
    <s v="GCO-2"/>
    <s v="Gestión Contractual"/>
    <x v="18"/>
    <s v="Manipulación del proceso contractual  para beneficio particular o de terceros en la adjudicación de un contrato"/>
    <s v="El responsable en el GIT de Gestión Contractual revisa las condiciones del proceso a adelantar y publica en el SECOP II los documentos que soportan el proceso para conocimiento de los interesados, si se presentan inquietudes u observaciones. En caso de que los interesados presenten requerimientos sobre el proceso, se remitirá al Área u Oficina responsable para contestar y posteriormente se da respuesta a través del SECOP II al solicitante.  _x000a__x000a_Evidencia: Consolidado de observaciones del proceso en la plataforma SECOP II (si aplica)."/>
    <n v="1"/>
    <n v="1"/>
    <n v="1"/>
    <s v="Concepto Favorable"/>
    <m/>
    <m/>
    <m/>
    <s v=""/>
    <m/>
    <m/>
    <m/>
    <m/>
    <s v=""/>
    <m/>
    <n v="1"/>
    <n v="0"/>
    <n v="0"/>
    <n v="1"/>
  </r>
  <r>
    <s v="GCO-3"/>
    <s v="Gestión Contractual"/>
    <x v="18"/>
    <s v="Pérdida de bienes de las instalaciones del Almacén del IGAC"/>
    <m/>
    <m/>
    <m/>
    <s v=""/>
    <m/>
    <s v="Los responsables del Almacén, o responsable en Direcciones Territoriales, realizan inventario anualmente de los elementos y bienes almacenados en la bodega, generando un informe de la conciliación de los registros en el sistema frente a los físicos, en caso de presentar diferencias se llevan a cabo las acciones correctivas y ajustes necesarios para subsanar las diferencias presentadas._x000a__x000a_Evidencia: Informes de inventario, actas, comprobantes de ajustes y/o notificaciones por correo electrónico."/>
    <n v="1"/>
    <n v="1"/>
    <n v="1"/>
    <s v="Concepto Favorable"/>
    <m/>
    <m/>
    <m/>
    <s v=""/>
    <m/>
    <n v="1"/>
    <n v="0"/>
    <n v="0"/>
    <n v="1"/>
  </r>
  <r>
    <s v="GCT-1"/>
    <s v="Gestión Catastral"/>
    <x v="18"/>
    <s v="Incumplimiento de los estándares de producción (calidad) en la prestación del servicio público Catastral por excepción"/>
    <s v="Mensualmente en las Direcciones Territoriales se revisa el cumplimiento del cronograma  propuesto para la realización de los trámites  catastrales pendientes de evacuar, con el propósito de minimizar el riesgo de vencimiento. En caso de no cumplir con el cronograma propuesto, el responsable del proceso de conservación dará una  primera alerta a través de correo al coordinador de su área para que permita tomar acciones oportunas reprogramando nuevamente las actividades pendientes y si se continua se deberá realizar una acción correctiva._x000a__x000a_Evidencia: Cronograma de trabajo, reporte del seguimiento mensual, acción correctiva realizada (si aplica) y/o correo con las alertas."/>
    <n v="4"/>
    <n v="4"/>
    <n v="1"/>
    <s v="Concepto Favorable"/>
    <m/>
    <m/>
    <m/>
    <s v=""/>
    <m/>
    <m/>
    <m/>
    <m/>
    <s v=""/>
    <m/>
    <n v="1"/>
    <n v="0"/>
    <n v="0"/>
    <n v="1"/>
  </r>
  <r>
    <s v="GCT-2"/>
    <s v="Gestión Catastral"/>
    <x v="18"/>
    <s v="Inoportunidad en los tiempos establecidos para la entrega de los productos resultados del  proceso de formación y actualización catastral con los municipios en jurisdicción del IGAC"/>
    <s v="Cada vez que se inicia un proceso de formación y actualización catastral con un municipio perteneciente a la jurisdicción del IGAC,  la Dirección Territorial realiza seguimiento mensual al plan de trabajo, de tal manera que se cumplan con los tiempos establecidos para la entrega de los productos resultados del proceso. En caso de encontrar retraso en las fechas programadas con la realización de las actividades, el responsable del proceso de Formación y Actualización Catastral,  enviará un correo al Coordinador General del proceso, para que evalúe el porcentaje de cumplimiento de la programación establecida y si se continúa, el Director Territorial informará a través de memorando a la Subdirección de Catastro para que se tomen las medidas necesarias oportunamente y se logre cumplir con los compromisos adquiridos con el municipio._x000a__x000a_Evidencia: Plan de trabajo, Actas de Interventoría, Informes mensuales de los avance de las etapas de actualización, Correos electrónicos y/o memorandos."/>
    <n v="4"/>
    <n v="4"/>
    <n v="1"/>
    <s v="Concepto Favorable"/>
    <m/>
    <m/>
    <m/>
    <s v=""/>
    <m/>
    <m/>
    <m/>
    <m/>
    <s v=""/>
    <m/>
    <n v="1"/>
    <n v="0"/>
    <n v="0"/>
    <n v="1"/>
  </r>
  <r>
    <s v="GCT-3"/>
    <s v="Gestión Catastral"/>
    <x v="18"/>
    <s v="Inoportunidad en los tiempos establecidos para la entrega de los avalúos comerciales"/>
    <s v="Mensualmente se consolida en la Subdirección de Catastro o Dirección Territorial los contratos que han sido  debidamente perfeccionado junto con la copia de consignación del anticipo (cuando aplica) y radicado, se inicia el trámite del avalúo y se controla el tiempo empleado para la entrega. En caso de estar retrasado con la entrega del avalúo, la Subdirección de Catastro (GIT de Avalúos)  o la Dirección Territorial, deben solicitar la ampliación del plazo mediante oficio, sustentando los motivos y quien haya asignado esta labor deberá dar respuesta por escrito otorgando el tiempo de prórroga para la entrega del avalúo._x000a__x000a_Evidencia: Reporte mensual de los contratos de avalúos comerciales vigentes, Informe mensual de los avances de los avalúos realizados, Oficios de ampliación del tiempo de entrega si aplica."/>
    <n v="4"/>
    <n v="4"/>
    <n v="1"/>
    <s v="Concepto Favorable"/>
    <m/>
    <m/>
    <m/>
    <s v=""/>
    <m/>
    <m/>
    <m/>
    <m/>
    <s v=""/>
    <m/>
    <n v="1"/>
    <n v="0"/>
    <n v="0"/>
    <n v="1"/>
  </r>
  <r>
    <s v="GDO-3"/>
    <s v="Gestión Documental"/>
    <x v="18"/>
    <s v="Sustracción, eliminación o manipulación indebida de la documentación en el Archivo Central para beneficio particular o de terceros"/>
    <m/>
    <m/>
    <m/>
    <s v=""/>
    <m/>
    <s v="El responsable dentro del GIT de Gestión Documental, o responsable en la Dirección Territorial, realiza seguimiento a la actualización del Inventario documental teniendo en cuenta las transferencias documentales realizadas desde los Archivos de gestión durante el periodo, con el fin de controlar la documentación que reposa en el Archivo Central. En caso de evidenciar que no se ha llevado a cabo la actualización del inventario documental, el Coordinador del GIT de Gestión Documental tomará las acciones pertinentes para efectuar dicha actualización._x000a__x000a_Archivo: Inventario documental actualizado, Inventario de las transferencias documentales y/o evidencia del seguimiento de la actualización del inventario documental o el cronograma de transferencias documentales"/>
    <n v="1"/>
    <n v="1"/>
    <n v="1"/>
    <s v="Concepto Favorable"/>
    <m/>
    <m/>
    <m/>
    <s v=""/>
    <m/>
    <n v="1"/>
    <n v="0"/>
    <n v="0"/>
    <n v="1"/>
  </r>
  <r>
    <s v="GFI-1"/>
    <s v="Gestión Financiera"/>
    <x v="18"/>
    <s v="Registros presupuestales, contables y de tesorería generados inoportunamente"/>
    <m/>
    <m/>
    <m/>
    <s v=""/>
    <m/>
    <s v="Permanentemente, el coordinador del GIT en la Sede Central y los pagadores en las Direcciones territoriales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_x000a__x000a_Evidencia: Documentos soporte de los registros presupuestales"/>
    <n v="1"/>
    <n v="1"/>
    <n v="1"/>
    <s v="Concepto Favorable"/>
    <s v="Permanentemente, el coordinador del GIT en la Sede Central y los pagadores en las Direcciones territoriales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_x000a__x000a_Evidencia: Soportes de los registros presupuestales"/>
    <n v="1"/>
    <n v="1"/>
    <n v="1"/>
    <s v="Concepto Favorable"/>
    <n v="2"/>
    <n v="0"/>
    <n v="0"/>
    <n v="2"/>
  </r>
  <r>
    <s v="GIS-1"/>
    <s v="Gestión Informática de Soporte"/>
    <x v="18"/>
    <s v="Incumplimiento en los acuerdos de niveles de servicio establecidos en el catálogo de servicios de TI"/>
    <s v="Mensualmente el líder de mesa de servicios y los ingenieros de sistemas de las DT, verifican el estado de las solicitudes de atención, así como los seguimientos asociados a aquellas en estado no resuelto, con el objetivo de identificar los motivos por los cuales no se ha dado solución. En caso de encontrar solicitudes no resueltas en los plazos de los acuerdos de nivel de servicio, se realiza un informe para la jefatura de la OIT, para la generación un plan de atención de solicitudes._x000a__x000a_Evidencia: Reporte de la herramienta de gestión de soporte técnico"/>
    <n v="4"/>
    <n v="4"/>
    <n v="1"/>
    <s v="Concepto Favorable"/>
    <m/>
    <m/>
    <m/>
    <s v=""/>
    <m/>
    <m/>
    <m/>
    <m/>
    <s v=""/>
    <m/>
    <n v="1"/>
    <n v="0"/>
    <n v="0"/>
    <n v="1"/>
  </r>
  <r>
    <s v="GIS-3"/>
    <s v="Gestión Informática de Soporte"/>
    <x v="18"/>
    <s v="Posibilidad de otorgar accesos a la infraestructura tecnológica sin seguir procedimientos  formales para favorecer a un tercero "/>
    <m/>
    <m/>
    <m/>
    <s v=""/>
    <m/>
    <m/>
    <m/>
    <m/>
    <s v=""/>
    <m/>
    <s v="Los ingenieros de sistemas de las DT atienden las solicitudes de permisos de acceso a las bases de datos de Cobol las cuales se gestionan a través de requerimientos de la herramienta tecnológica de la mesa de servicios, a solicitud de los usuarios. El requerimiento debe estar soportado con el correo electrónico de autorización por parte del Director Territorial. En caso de que la solicitud no llegue autorizada por el Director Territorial, el ingeniero no asigna ningún permiso en la herramienta._x000a__x000a_Evidencia: Reportes de solicitudes de permisos de acceso a la base de datos Cobol debidamente autorizada por los Directores Territoriales."/>
    <n v="1"/>
    <n v="1"/>
    <n v="1"/>
    <s v="Concepto Favorable"/>
    <n v="1"/>
    <n v="0"/>
    <n v="0"/>
    <n v="1"/>
  </r>
  <r>
    <s v="GJU-1"/>
    <s v="Gestión Jurídica"/>
    <x v="18"/>
    <s v="Inoportunidad  en la respuesta a los requerimientos en procesos judiciales"/>
    <s v="El responsable asignado de la Oficina Asesora Jurídica en Sede Central, o el abogado en las Direcciones Territoriales, realiza seguimiento y control judicial presencial o virtual dos veces por semana con la finalidad de vigilar y controlar las actuaciones judiciales, a través del diligenciamiento del formato vigente de control de estado de procesos judiciales. (A, B) _x000a__x000a_Evidencia: Formato diligenciado &quot;Control de estado de procesos judiciales&quot; vigente."/>
    <n v="32"/>
    <n v="32"/>
    <n v="1"/>
    <s v="Concepto Favorable"/>
    <s v="El responsable asignado de la Oficina Asesora Jurídica en Sede Central, o el abogado en las Direcciones Territoriales, solicitarán a través de memorando o correo electrónico los conceptos técnicos a los distintos procesos de la entidad, teniendo en cuenta los términos establecidos por el ente judicial en el requerimiento. _x000a__x000a_Evidencia: Memorando y/o correo electrónico de solicitud de conceptos técnicos."/>
    <n v="1"/>
    <n v="1"/>
    <n v="1"/>
    <s v="Concepto Favorable"/>
    <s v="El(la) Jefe de la Oficina Asesora Jurídica o a quien asigne en Sede Central realiza mensualmente reuniones de seguimiento a los abogados de las Direcciones Territoriales, con la finalidad de retroalimentar, apoyar y controlar la gestión judicial. _x000a__x000a_Evidencia: Convocatoria a través de correo electrónico, acta de reunión, agenda y/o pantallazo de los participantes (convocatoria virtual)"/>
    <n v="4"/>
    <n v="4"/>
    <n v="1"/>
    <s v="Concepto Favorable"/>
    <n v="3"/>
    <n v="0"/>
    <n v="0"/>
    <n v="3"/>
  </r>
  <r>
    <s v="GJU-2"/>
    <s v="Gestión Jurídica"/>
    <x v="18"/>
    <s v="Respuesta indebida o fuera de los términos legales a los  procesos judiciales, para beneficiar los intereses de un tercero"/>
    <s v="El responsable asignado de la Oficina Asesora Jurídica en Sede Central, o el abogado en las Direcciones Territoriales, realiza seguimiento y control judicial presencial o virtual dos veces por semana con la finalidad de vigilar y controlar las actuaciones judiciales, a través del diligenciamiento del formato vigente de control de estado de procesos judiciales._x000a__x000a_Evidencia: Formato diligenciado &quot;Control de estado de procesos judiciales&quot; vigente."/>
    <n v="32"/>
    <n v="32"/>
    <n v="1"/>
    <s v="Concepto Favorable"/>
    <m/>
    <m/>
    <m/>
    <s v=""/>
    <m/>
    <s v="El(la) Jefe de la Oficina Asesora Jurídica o a quien asigne en Sede Central realiza mensualmente reuniones de seguimiento a los abogados de las Direcciones Territoriales, con la finalidad de retroalimentar, apoyar y controlar la gestión judicial. _x000a__x000a_Evidencia: Convocatoria a través de correo electrónico, acta de reunión, agenda y/o pantallazo de los participantes (convocatoria virtual)"/>
    <n v="4"/>
    <n v="4"/>
    <n v="1"/>
    <s v="Concepto Favorable"/>
    <n v="2"/>
    <n v="0"/>
    <n v="0"/>
    <n v="2"/>
  </r>
  <r>
    <s v="GSA-1"/>
    <s v="Gestión de Servicios Administrativos"/>
    <x v="18"/>
    <s v=" Gestión inadecuada de los impactos ambientales generados por la entidad"/>
    <m/>
    <m/>
    <m/>
    <s v=""/>
    <m/>
    <s v="El responsable del Sistema de Gestión Ambiental (SGA) realiza seguimiento trimestral al cumplimiento del Plan de Trabajo Ambiental en la Sede Central y en las Direcciones Territoriales, con el fin de asegurar la implementación de las actividades contempladas en el plan, verificando que la información incluida y reportada corresponda al avance conforme a las evidencias suministradas. En caso de encontrar novedades, el profesional se comunicará con la persona que realizó el reporte para que se hagan los ajustes pertinentes._x000a__x000a_Evidencia: Correo electrónico de seguimiento al Plan de Trabajo Ambiental"/>
    <n v="2"/>
    <n v="2"/>
    <n v="1"/>
    <s v="Concepto Favorable"/>
    <s v="El responsable asignado en la Dirección Territorial verifica el cumplimiento de las actividades contempladas en la Matriz de identificación y cumplimiento legal Ambiental y la Matriz de Identificación de aspectos y valoración de impactos ambientales, realizando el reporte respectivo de acuerdo con los controles operacionales de las matrices y la periodicidad definida en cada uno. En caso de encontrar novedades, el profesional en Sede Central se comunicará con la persona que realizó el reporte para que se hagan los ajustes pertinentes._x000a__x000a_Evidencia: Correos de reporte de cumplimiento de los controles operaciones definidos en las matrices  "/>
    <n v="1"/>
    <n v="1"/>
    <n v="1"/>
    <s v="Concepto No Favorable"/>
    <n v="1"/>
    <n v="1"/>
    <n v="0"/>
    <n v="1"/>
  </r>
  <r>
    <s v="GSA-2"/>
    <s v="Gestión de Servicios Administrativos"/>
    <x v="18"/>
    <s v="Inoportunidad en la prestación de servicios administrativos y/o infraestructura física para el funcionamiento de la entidad"/>
    <m/>
    <m/>
    <m/>
    <s v=""/>
    <m/>
    <s v="El responsable en las Direcciones Territoriales identifica las necesidades de infraestructura física que requiere y se remite para el estudio, consolidación, priorización y aprobación (según aplique) de la Sede Central de los requerimientos solicitados. En caso de presentar observaciones, se solicita realizar los ajustes al responsable encargado. _x000a__x000a_Evidencia: Correo electrónico con la aprobación de la solicitud y/o Plan de mantenimiento aprobado."/>
    <n v="1"/>
    <n v="1"/>
    <n v="1"/>
    <s v="Concepto Favorable"/>
    <m/>
    <m/>
    <m/>
    <s v=""/>
    <m/>
    <n v="1"/>
    <n v="0"/>
    <n v="0"/>
    <n v="1"/>
  </r>
  <r>
    <s v="GTH-1"/>
    <s v="Gestión del Talento Humano"/>
    <x v="18"/>
    <s v="Incumplimiento del plan de trabajo del Sistema de Gestión de Seguridad y Salud en el Trabajo vigente"/>
    <s v="El responsable en el GIT de Gestión de Talento Humano y el líder del SGSST realiza seguimiento mensual al Plan de Seguridad y Salud en el Trabajo a través de la verificación y validación de las actividades programadas y cumplimiento, contrastando el informe mensual con el soporte de las evidencias subidas en el Drive y  en caso de no realizar la actividad  se hará la  reprogramación correspondiente.                                                                                                                                                       _x000a__x000a_Evidencias:  Informe mensual soportado con las evidencias en DRIVE y/o reporte del indicador de cumplimiento y/o actas de comité en Direcciones territoriales validando el seguimiento"/>
    <n v="4"/>
    <n v="4"/>
    <n v="1"/>
    <s v="Concepto Favorable"/>
    <m/>
    <m/>
    <m/>
    <s v=""/>
    <m/>
    <m/>
    <m/>
    <m/>
    <s v=""/>
    <m/>
    <n v="1"/>
    <n v="0"/>
    <n v="0"/>
    <n v="1"/>
  </r>
  <r>
    <s v="GTH-3"/>
    <s v="Gestión del Talento Humano"/>
    <x v="18"/>
    <s v="Incumplimiento del Plan Institucional de Capacitación para la vigencia"/>
    <s v="El responsable en el GIT de Gestión de Talento Humano realiza seguimiento mensual al Plan Institucional de Capacitación a través de la verificación y validación de las actividades programada y su cumplimiento, contrastando el informe mensual con el soporte de las evidencias subidas en el Drive y  en caso de no realizar la actividad  se hará la  reprogramación correspondiente._x000a__x000a_Evidencias:  Informe mensual soportado con las evidencias en DRIVE y/o reporte del indicador de cumplimiento y/o reportes de seguimiento de capacitación desde las Direcciones Territoriales"/>
    <n v="4"/>
    <n v="4"/>
    <n v="1"/>
    <s v="Concepto Favorable"/>
    <m/>
    <m/>
    <m/>
    <s v=""/>
    <m/>
    <m/>
    <m/>
    <m/>
    <s v=""/>
    <m/>
    <n v="1"/>
    <n v="0"/>
    <n v="0"/>
    <n v="1"/>
  </r>
  <r>
    <s v="SCP-2"/>
    <s v="Servicio al Ciudadano y Participación"/>
    <x v="18"/>
    <s v="Recibir dádivas para manipular el derecho de turno de las peticiones realizadas por los ciudadanos y/o grupos de interés para beneficio propio o de terceros"/>
    <s v="Trimestralmente el servidor público designado del GIT Servicio al ciudadano realiza seguimiento al cumplimiento del procedimiento y a los protocolos de atención para verificar que estén cumpliendo con lo establecido y no se de prelación a ningún turno. En caso de encontrar que no haya cumplimiento o identificar un incumplimiento al derecho de turno presencial se requiere al funcionario solicitando una justificación de sus actuaciones. _x000a__x000a_Evidencia: Registros de asistencia yo correo electrónico y/o memorando interno con observaciones en caso que aplique"/>
    <n v="2"/>
    <n v="2"/>
    <n v="1"/>
    <s v="Concepto Favorable"/>
    <m/>
    <m/>
    <m/>
    <s v=""/>
    <m/>
    <m/>
    <m/>
    <m/>
    <s v=""/>
    <m/>
    <n v="1"/>
    <n v="0"/>
    <n v="0"/>
    <n v="1"/>
  </r>
  <r>
    <s v="SCP-2"/>
    <s v="Servicio al Ciudadano y Participación"/>
    <x v="19"/>
    <s v="Recibir dádivas para manipular el derecho de turno de las peticiones realizadas por los ciudadanos y/o grupos de interés para beneficio propio o de terceros"/>
    <s v="Trimestralmente el servidor público designado del GIT Servicio al ciudadano realiza seguimiento al cumplimiento del procedimiento y a los protocolos de atención para verificar que estén cumpliendo con lo establecido y no se de prelación a ningún turno. En caso de encontrar que no haya cumplimiento o identificar un incumplimiento al derecho de turno presencial se requiere al funcionario solicitando una justificación de sus actuaciones. _x000a__x000a_Evidencia: Registros de asistencia yo correo electrónico y/o memorando interno con observaciones en caso que aplique"/>
    <n v="1"/>
    <n v="1"/>
    <n v="1"/>
    <s v="Concepto Favorable"/>
    <m/>
    <m/>
    <m/>
    <s v=""/>
    <m/>
    <m/>
    <m/>
    <m/>
    <s v=""/>
    <m/>
    <n v="1"/>
    <n v="0"/>
    <n v="0"/>
    <n v="1"/>
  </r>
  <r>
    <s v="GJU-1"/>
    <s v="Gestión Jurídica"/>
    <x v="19"/>
    <s v="Inoportunidad  en la respuesta a los requerimientos en procesos judiciales"/>
    <s v="El responsable asignado de la Oficina Asesora Jurídica en Sede Central, o el abogado en las Direcciones Territoriales, realiza seguimiento y control judicial presencial o virtual dos veces por semana con la finalidad de vigilar y controlar las actuaciones judiciales, a través del diligenciamiento del formato vigente de control de estado de procesos judiciales. (A, B) _x000a__x000a_Evidencia: Formato diligenciado &quot;Control de estado de procesos judiciales&quot; vigente."/>
    <n v="17"/>
    <n v="17"/>
    <n v="1"/>
    <s v="Concepto Favorable"/>
    <s v="El responsable asignado de la Oficina Asesora Jurídica en Sede Central, o el abogado en las Direcciones Territoriales, solicitarán a través de memorando o correo electrónico los conceptos técnicos a los distintos procesos de la entidad, teniendo en cuenta los términos establecidos por el ente judicial en el requerimiento. _x000a__x000a_Evidencia: Memorando y/o correo electrónico de solicitud de conceptos técnicos."/>
    <n v="1"/>
    <n v="1"/>
    <n v="1"/>
    <s v="Concepto Favorable"/>
    <s v="El(la) Jefe de la Oficina Asesora Jurídica o a quien asigne en Sede Central realiza mensualmente reuniones de seguimiento a los abogados de las Direcciones Territoriales, con la finalidad de retroalimentar, apoyar y controlar la gestión judicial. _x000a__x000a_Evidencia: Convocatoria a través de correo electrónico, acta de reunión, agenda y/o pantallazo de los participantes (convocatoria virtual)"/>
    <n v="1"/>
    <n v="1"/>
    <n v="1"/>
    <s v="Concepto Favorable"/>
    <n v="3"/>
    <n v="0"/>
    <n v="0"/>
    <n v="3"/>
  </r>
  <r>
    <s v="GJU-2"/>
    <s v="Gestión Jurídica"/>
    <x v="19"/>
    <s v="Respuesta indebida o fuera de los términos legales a los  procesos judiciales, para beneficiar los intereses de un tercero"/>
    <s v="El responsable asignado de la Oficina Asesora Jurídica en Sede Central, o el abogado en las Direcciones Territoriales, realiza seguimiento y control judicial presencial o virtual dos veces por semana con la finalidad de vigilar y controlar las actuaciones judiciales, a través del diligenciamiento del formato vigente de control de estado de procesos judiciales._x000a__x000a_Evidencia: Formato diligenciado &quot;Control de estado de procesos judiciales&quot; vigente."/>
    <n v="17"/>
    <n v="17"/>
    <n v="1"/>
    <s v="Concepto Favorable"/>
    <m/>
    <m/>
    <m/>
    <s v=""/>
    <m/>
    <s v="El(la) Jefe de la Oficina Asesora Jurídica o a quien asigne en Sede Central realiza mensualmente reuniones de seguimiento a los abogados de las Direcciones Territoriales, con la finalidad de retroalimentar, apoyar y controlar la gestión judicial. _x000a__x000a_Evidencia: Convocatoria a través de correo electrónico, acta de reunión, agenda y/o pantallazo de los participantes (convocatoria virtual)"/>
    <n v="1"/>
    <n v="1"/>
    <n v="1"/>
    <s v="Concepto Favorable"/>
    <n v="2"/>
    <n v="0"/>
    <n v="0"/>
    <n v="2"/>
  </r>
  <r>
    <s v="GIS-1"/>
    <s v="Gestión Informática de Soporte"/>
    <x v="19"/>
    <s v="Incumplimiento en los acuerdos de niveles de servicio establecidos en el catálogo de servicios de TI"/>
    <s v="Mensualmente el líder de mesa de servicios y los ingenieros de sistemas de las DT, verifican el estado de las solicitudes de atención, así como los seguimientos asociados a aquellas en estado no resuelto, con el objetivo de identificar los motivos por los cuales no se ha dado solución. En caso de encontrar solicitudes no resueltas en los plazos de los acuerdos de nivel de servicio, se realiza un informe para la jefatura de la OIT, para la generación un plan de atención de solicitudes._x000a__x000a_Evidencia: Reporte de la herramienta de gestión de soporte técnico"/>
    <n v="4"/>
    <n v="4"/>
    <n v="1"/>
    <s v="Concepto Favorable"/>
    <m/>
    <m/>
    <m/>
    <s v=""/>
    <m/>
    <m/>
    <m/>
    <m/>
    <s v=""/>
    <m/>
    <n v="1"/>
    <n v="0"/>
    <n v="0"/>
    <n v="1"/>
  </r>
  <r>
    <s v="GIS-3"/>
    <s v="Gestión Informática de Soporte"/>
    <x v="19"/>
    <s v="Posibilidad de otorgar accesos a la infraestructura tecnológica sin seguir procedimientos  formales para favorecer a un tercero "/>
    <m/>
    <m/>
    <m/>
    <s v=""/>
    <m/>
    <m/>
    <m/>
    <m/>
    <s v=""/>
    <m/>
    <s v="Los ingenieros de sistemas de las DT atienden las solicitudes de permisos de acceso a las bases de datos de Cobol las cuales se gestionan a través de requerimientos de la herramienta tecnológica de la mesa de servicios, a solicitud de los usuarios. El requerimiento debe estar soportado con el correo electrónico de autorización por parte del Director Territorial. En caso de que la solicitud no llegue autorizada por el Director Territorial, el ingeniero no asigna ningún permiso en la herramienta._x000a__x000a_Evidencia: Reportes de solicitudes de permisos de acceso a la base de datos Cobol debidamente autorizada por los Directores Territoriales."/>
    <n v="0"/>
    <n v="0"/>
    <s v=""/>
    <s v="Sin meta asignada en el periodo"/>
    <n v="0"/>
    <n v="0"/>
    <n v="1"/>
    <n v="1"/>
  </r>
  <r>
    <s v="GFI-1"/>
    <s v="Gestión Financiera"/>
    <x v="19"/>
    <s v="Registros presupuestales, contables y de tesorería generados inoportunamente"/>
    <m/>
    <m/>
    <m/>
    <s v=""/>
    <m/>
    <s v="Permanentemente, el coordinador del GIT en la Sede Central y los pagadores en las Direcciones territoriales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_x000a__x000a_Evidencia: Documentos soporte de los registros presupuestales"/>
    <n v="1"/>
    <n v="1"/>
    <n v="1"/>
    <s v="Concepto Favorable"/>
    <s v="Permanentemente, el coordinador del GIT en la Sede Central y los pagadores en las Direcciones territoriales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_x000a__x000a_Evidencia: Soportes de los registros presupuestales"/>
    <n v="1"/>
    <n v="1"/>
    <n v="1"/>
    <s v="Concepto Favorable"/>
    <n v="2"/>
    <n v="0"/>
    <n v="0"/>
    <n v="2"/>
  </r>
  <r>
    <s v="GDO-3"/>
    <s v="Gestión Documental"/>
    <x v="19"/>
    <s v="Sustracción, eliminación o manipulación indebida de la documentación en el Archivo Central para beneficio particular o de terceros"/>
    <m/>
    <m/>
    <m/>
    <s v=""/>
    <m/>
    <s v="El responsable dentro del GIT de Gestión Documental, o responsable en la Dirección Territorial, realiza seguimiento a la actualización del Inventario documental teniendo en cuenta las transferencias documentales realizadas desde los Archivos de gestión durante el periodo, con el fin de controlar la documentación que reposa en el Archivo Central. En caso de evidenciar que no se ha llevado a cabo la actualización del inventario documental, el Coordinador del GIT de Gestión Documental tomará las acciones pertinentes para efectuar dicha actualización._x000a__x000a_Archivo: Inventario documental actualizado, Inventario de las transferencias documentales y/o evidencia del seguimiento de la actualización del inventario documental o el cronograma de transferencias documentales"/>
    <n v="0"/>
    <n v="0"/>
    <s v=""/>
    <s v="Sin meta asignada en el periodo"/>
    <m/>
    <m/>
    <m/>
    <s v=""/>
    <m/>
    <n v="0"/>
    <n v="0"/>
    <n v="1"/>
    <n v="1"/>
  </r>
  <r>
    <s v="GTH-1"/>
    <s v="Gestión del Talento Humano"/>
    <x v="19"/>
    <s v="Incumplimiento del plan de trabajo del Sistema de Gestión de Seguridad y Salud en el Trabajo vigente"/>
    <s v="El responsable en el GIT de Gestión de Talento Humano y el líder del SGSST realiza seguimiento mensual al Plan de Seguridad y Salud en el Trabajo a través de la verificación y validación de las actividades programadas y cumplimiento, contrastando el informe mensual con el soporte de las evidencias subidas en el Drive y  en caso de no realizar la actividad  se hará la  reprogramación correspondiente.                                                                                                                                                       _x000a__x000a_Evidencias:  Informe mensual soportado con las evidencias en DRIVE y/o reporte del indicador de cumplimiento y/o actas de comité en Direcciones territoriales validando el seguimiento"/>
    <n v="4"/>
    <n v="4"/>
    <n v="1"/>
    <s v="Concepto Favorable"/>
    <m/>
    <m/>
    <m/>
    <s v=""/>
    <m/>
    <m/>
    <m/>
    <m/>
    <s v=""/>
    <m/>
    <n v="1"/>
    <n v="0"/>
    <n v="0"/>
    <n v="1"/>
  </r>
  <r>
    <s v="GTH-3"/>
    <s v="Gestión del Talento Humano"/>
    <x v="19"/>
    <s v="Incumplimiento del Plan Institucional de Capacitación para la vigencia"/>
    <s v="El responsable en el GIT de Gestión de Talento Humano realiza seguimiento mensual al Plan Institucional de Capacitación a través de la verificación y validación de las actividades programada y su cumplimiento, contrastando el informe mensual con el soporte de las evidencias subidas en el Drive y  en caso de no realizar la actividad  se hará la  reprogramación correspondiente._x000a__x000a_Evidencias:  Informe mensual soportado con las evidencias en DRIVE y/o reporte del indicador de cumplimiento y/o reportes de seguimiento de capacitación desde las Direcciones Territoriales"/>
    <n v="4"/>
    <n v="0"/>
    <n v="0"/>
    <s v="Concepto No Favorable"/>
    <m/>
    <m/>
    <m/>
    <s v=""/>
    <m/>
    <m/>
    <m/>
    <m/>
    <s v=""/>
    <m/>
    <n v="0"/>
    <n v="1"/>
    <n v="0"/>
    <n v="0"/>
  </r>
  <r>
    <s v="GSA-1"/>
    <s v="Gestión de Servicios Administrativos"/>
    <x v="19"/>
    <s v=" Gestión inadecuada de los impactos ambientales generados por la entidad"/>
    <m/>
    <m/>
    <m/>
    <s v=""/>
    <m/>
    <s v="El responsable del Sistema de Gestión Ambiental (SGA) realiza seguimiento trimestral al cumplimiento del Plan de Trabajo Ambiental en la Sede Central y en las Direcciones Territoriales, con el fin de asegurar la implementación de las actividades contempladas en el plan, verificando que la información incluida y reportada corresponda al avance conforme a las evidencias suministradas. En caso de encontrar novedades, el profesional se comunicará con la persona que realizó el reporte para que se hagan los ajustes pertinentes._x000a__x000a_Evidencia: Correo electrónico de seguimiento al Plan de Trabajo Ambiental"/>
    <n v="1"/>
    <n v="1"/>
    <n v="1"/>
    <s v="Concepto Favorable"/>
    <s v="El responsable asignado en la Dirección Territorial verifica el cumplimiento de las actividades contempladas en la Matriz de identificación y cumplimiento legal Ambiental y la Matriz de Identificación de aspectos y valoración de impactos ambientales, realizando el reporte respectivo de acuerdo con los controles operacionales de las matrices y la periodicidad definida en cada uno. En caso de encontrar novedades, el profesional en Sede Central se comunicará con la persona que realizó el reporte para que se hagan los ajustes pertinentes._x000a__x000a_Evidencia: Correos de reporte de cumplimiento de los controles operaciones definidos en las matrices  "/>
    <n v="5"/>
    <n v="5"/>
    <n v="1"/>
    <s v="Concepto Favorable"/>
    <n v="2"/>
    <n v="0"/>
    <n v="0"/>
    <n v="2"/>
  </r>
  <r>
    <s v="GSA-2"/>
    <s v="Gestión de Servicios Administrativos"/>
    <x v="19"/>
    <s v="Inoportunidad en la prestación de servicios administrativos y/o infraestructura física para el funcionamiento de la entidad"/>
    <m/>
    <m/>
    <m/>
    <s v=""/>
    <m/>
    <s v="El responsable en las Direcciones Territoriales identifica las necesidades de infraestructura física que requiere y se remite para el estudio, consolidación, priorización y aprobación (según aplique) de la Sede Central de los requerimientos solicitados. En caso de presentar observaciones, se solicita realizar los ajustes al responsable encargado. _x000a__x000a_Evidencia: Correo electrónico con la aprobación de la solicitud y/o Plan de mantenimiento aprobado."/>
    <n v="0"/>
    <n v="0"/>
    <s v=""/>
    <s v="Sin meta asignada en el periodo"/>
    <m/>
    <m/>
    <m/>
    <s v=""/>
    <m/>
    <n v="0"/>
    <n v="0"/>
    <n v="1"/>
    <n v="1"/>
  </r>
  <r>
    <s v="GCO-1"/>
    <s v="Gestión Contractual"/>
    <x v="19"/>
    <s v="Inadecuada supervisión de contratos de adquisición de bienes, obras y servicios "/>
    <s v="El supervisor del contrato revisa el informe de actividades presentado por el contratista y aprueba mediante acta de supervisión, de acuerdo con la periodicidad establecida en el contrato, con el fin de dar trámite al pago correspondiente. En caso de que se presenten inconsistencias o inconformidades en el informe presentado, el supervisor lo rechaza a través del SECOP y retorna al contratista para su ajuste respectivo. _x000a__x000a_Evidencias: Acta de supervisión aprobada, consolidado de contratos a cargo con la supervisión realizada, pantallazos en SECOP del total de contratos a cargo supervisados y/o cualquier otro mecanismo que permita validar la supervisión del total de contratos a cargo. "/>
    <n v="4"/>
    <n v="4"/>
    <n v="1"/>
    <s v="Concepto Favorable"/>
    <m/>
    <m/>
    <m/>
    <s v=""/>
    <m/>
    <m/>
    <m/>
    <m/>
    <s v=""/>
    <m/>
    <n v="1"/>
    <n v="0"/>
    <n v="0"/>
    <n v="1"/>
  </r>
  <r>
    <s v="GCO-2"/>
    <s v="Gestión Contractual"/>
    <x v="19"/>
    <s v="Manipulación del proceso contractual  para beneficio particular o de terceros en la adjudicación de un contrato"/>
    <s v="El responsable en el GIT de Gestión Contractual revisa las condiciones del proceso a adelantar y publica en el SECOP II los documentos que soportan el proceso para conocimiento de los interesados, si se presentan inquietudes u observaciones. En caso de que los interesados presenten requerimientos sobre el proceso, se remitirá al Área u Oficina responsable para contestar y posteriormente se da respuesta a través del SECOP II al solicitante.  _x000a__x000a_Evidencia: Consolidado de observaciones del proceso en la plataforma SECOP II (si aplica)."/>
    <n v="0"/>
    <n v="0"/>
    <s v=""/>
    <s v="Sin meta asignada en el periodo"/>
    <m/>
    <m/>
    <m/>
    <s v=""/>
    <m/>
    <m/>
    <m/>
    <m/>
    <s v=""/>
    <m/>
    <n v="0"/>
    <n v="0"/>
    <n v="1"/>
    <n v="1"/>
  </r>
  <r>
    <s v="GCO-3"/>
    <s v="Gestión Contractual"/>
    <x v="19"/>
    <s v="Pérdida de bienes de las instalaciones del Almacén del IGAC"/>
    <m/>
    <m/>
    <m/>
    <s v=""/>
    <m/>
    <s v="Los responsables del Almacén, o responsable en Direcciones Territoriales, realizan inventario anualmente de los elementos y bienes almacenados en la bodega, generando un informe de la conciliación de los registros en el sistema frente a los físicos, en caso de presentar diferencias se llevan a cabo las acciones correctivas y ajustes necesarios para subsanar las diferencias presentadas._x000a__x000a_Evidencia: Informes de inventario, actas, comprobantes de ajustes y/o notificaciones por correo electrónico."/>
    <n v="4"/>
    <n v="4"/>
    <n v="1"/>
    <s v="Concepto Favorable"/>
    <m/>
    <m/>
    <m/>
    <s v=""/>
    <m/>
    <n v="1"/>
    <n v="0"/>
    <n v="0"/>
    <n v="1"/>
  </r>
  <r>
    <s v="GCT-1"/>
    <s v="Gestión Catastral"/>
    <x v="19"/>
    <s v="Incumplimiento de los estándares de producción (calidad) en la prestación del servicio público Catastral por excepción"/>
    <s v="Mensualmente en las Direcciones Territoriales se revisa el cumplimiento del cronograma  propuesto para la realización de los trámites  catastrales pendientes de evacuar, con el propósito de minimizar el riesgo de vencimiento. En caso de no cumplir con el cronograma propuesto, el responsable del proceso de conservación dará una  primera alerta a través de correo al coordinador de su área para que permita tomar acciones oportunas reprogramando nuevamente las actividades pendientes y si se continua se deberá realizar una acción correctiva._x000a__x000a_Evidencia: Cronograma de trabajo, reporte del seguimiento mensual, acción correctiva realizada (si aplica) y/o correo con las alertas."/>
    <n v="4"/>
    <n v="4"/>
    <n v="1"/>
    <s v="Concepto Favorable"/>
    <m/>
    <m/>
    <m/>
    <s v=""/>
    <m/>
    <m/>
    <m/>
    <m/>
    <s v=""/>
    <m/>
    <n v="1"/>
    <n v="0"/>
    <n v="0"/>
    <n v="1"/>
  </r>
  <r>
    <s v="GCT-2"/>
    <s v="Gestión Catastral"/>
    <x v="19"/>
    <s v="Inoportunidad en los tiempos establecidos para la entrega de los productos resultados del  proceso de formación y actualización catastral con los municipios en jurisdicción del IGAC"/>
    <s v="Cada vez que se inicia un proceso de formación y actualización catastral con un municipio perteneciente a la jurisdicción del IGAC,  la Dirección Territorial realiza seguimiento mensual al plan de trabajo, de tal manera que se cumplan con los tiempos establecidos para la entrega de los productos resultados del proceso. En caso de encontrar retraso en las fechas programadas con la realización de las actividades, el responsable del proceso de Formación y Actualización Catastral,  enviará un correo al Coordinador General del proceso, para que evalúe el porcentaje de cumplimiento de la programación establecida y si se continúa, el Director Territorial informará a través de memorando a la Subdirección de Catastro para que se tomen las medidas necesarias oportunamente y se logre cumplir con los compromisos adquiridos con el municipio._x000a__x000a_Evidencia: Plan de trabajo, Actas de Interventoría, Informes mensuales de los avance de las etapas de actualización, Correos electrónicos y/o memorandos."/>
    <n v="4"/>
    <n v="0"/>
    <n v="0"/>
    <s v="Sin meta asignada en el periodo"/>
    <m/>
    <m/>
    <m/>
    <s v=""/>
    <m/>
    <m/>
    <m/>
    <m/>
    <s v=""/>
    <m/>
    <n v="0"/>
    <n v="0"/>
    <n v="1"/>
    <n v="1"/>
  </r>
  <r>
    <s v="GCT-3"/>
    <s v="Gestión Catastral"/>
    <x v="19"/>
    <s v="Inoportunidad en los tiempos establecidos para la entrega de los avalúos comerciales"/>
    <s v="Mensualmente se consolida en la Subdirección de Catastro o Dirección Territorial los contratos que han sido  debidamente perfeccionado junto con la copia de consignación del anticipo (cuando aplica) y radicado, se inicia el trámite del avalúo y se controla el tiempo empleado para la entrega. En caso de estar retrasado con la entrega del avalúo, la Subdirección de Catastro (GIT de Avalúos)  o la Dirección Territorial, deben solicitar la ampliación del plazo mediante oficio, sustentando los motivos y quien haya asignado esta labor deberá dar respuesta por escrito otorgando el tiempo de prórroga para la entrega del avalúo._x000a__x000a_Evidencia: Reporte mensual de los contratos de avalúos comerciales vigentes, Informe mensual de los avances de los avalúos realizados, Oficios de ampliación del tiempo de entrega si aplica."/>
    <n v="4"/>
    <n v="0"/>
    <n v="0"/>
    <s v="Sin meta asignada en el periodo"/>
    <m/>
    <m/>
    <m/>
    <s v=""/>
    <m/>
    <m/>
    <m/>
    <m/>
    <s v=""/>
    <m/>
    <n v="0"/>
    <n v="0"/>
    <n v="1"/>
    <n v="1"/>
  </r>
  <r>
    <s v="GCO-1"/>
    <s v="Gestión Contractual"/>
    <x v="20"/>
    <s v="Inadecuada supervisión de contratos de adquisición de bienes, obras y servicios "/>
    <s v="El supervisor del contrato revisa el informe de actividades presentado por el contratista y aprueba mediante acta de supervisión, de acuerdo con la periodicidad establecida en el contrato, con el fin de dar trámite al pago correspondiente. En caso de que se presenten inconsistencias o inconformidades en el informe presentado, el supervisor lo rechaza a través del SECOP y retorna al contratista para su ajuste respectivo. _x000a__x000a_Evidencias: Acta de supervisión aprobada, consolidado de contratos a cargo con la supervisión realizada, pantallazos en SECOP del total de contratos a cargo supervisados y/o cualquier otro mecanismo que permita validar la supervisión del total de contratos a cargo. "/>
    <n v="1"/>
    <n v="1"/>
    <n v="1"/>
    <s v="Concepto Favorable"/>
    <m/>
    <m/>
    <m/>
    <s v=""/>
    <m/>
    <m/>
    <m/>
    <m/>
    <s v=""/>
    <m/>
    <n v="1"/>
    <n v="0"/>
    <n v="0"/>
    <n v="1"/>
  </r>
  <r>
    <s v="GCO-2"/>
    <s v="Gestión Contractual"/>
    <x v="20"/>
    <s v="Manipulación del proceso contractual  para beneficio particular o de terceros en la adjudicación de un contrato"/>
    <s v="El responsable en el GIT de Gestión Contractual revisa las condiciones del proceso a adelantar y publica en el SECOP II los documentos que soportan el proceso para conocimiento de los interesados, si se presentan inquietudes u observaciones. En caso de que los interesados presenten requerimientos sobre el proceso, se remitirá al Área u Oficina responsable para contestar y posteriormente se da respuesta a través del SECOP II al solicitante.  _x000a__x000a_Evidencia: Consolidado de observaciones del proceso en la plataforma SECOP II (si aplica)."/>
    <n v="1"/>
    <n v="1"/>
    <n v="1"/>
    <s v="Concepto Favorable"/>
    <m/>
    <m/>
    <m/>
    <s v=""/>
    <m/>
    <m/>
    <m/>
    <m/>
    <s v=""/>
    <m/>
    <n v="1"/>
    <n v="0"/>
    <n v="0"/>
    <n v="1"/>
  </r>
  <r>
    <s v="GCO-3"/>
    <s v="Gestión Contractual"/>
    <x v="20"/>
    <s v="Pérdida de bienes de las instalaciones del Almacén del IGAC"/>
    <m/>
    <m/>
    <m/>
    <s v=""/>
    <m/>
    <s v="Los responsables del Almacén, o responsable en Direcciones Territoriales, realizan inventario anualmente de los elementos y bienes almacenados en la bodega, generando un informe de la conciliación de los registros en el sistema frente a los físicos, en caso de presentar diferencias se llevan a cabo las acciones correctivas y ajustes necesarios para subsanar las diferencias presentadas._x000a__x000a_Evidencia: Informes de inventario, actas, comprobantes de ajustes y/o notificaciones por correo electrónico."/>
    <n v="1"/>
    <n v="1"/>
    <n v="1"/>
    <s v="Concepto Favorable"/>
    <m/>
    <m/>
    <m/>
    <s v=""/>
    <m/>
    <n v="1"/>
    <n v="0"/>
    <n v="0"/>
    <n v="1"/>
  </r>
  <r>
    <s v="GCT-1"/>
    <s v="Gestión Catastral"/>
    <x v="20"/>
    <s v="Incumplimiento de los estándares de producción (calidad) en la prestación del servicio público Catastral por excepción"/>
    <s v="Mensualmente en las Direcciones Territoriales se revisa el cumplimiento del cronograma  propuesto para la realización de los trámites  catastrales pendientes de evacuar, con el propósito de minimizar el riesgo de vencimiento. En caso de no cumplir con el cronograma propuesto, el responsable del proceso de conservación dará una  primera alerta a través de correo al coordinador de su área para que permita tomar acciones oportunas reprogramando nuevamente las actividades pendientes y si se continua se deberá realizar una acción correctiva._x000a__x000a_Evidencia: Cronograma de trabajo, reporte del seguimiento mensual, acción correctiva realizada (si aplica) y/o correo con las alertas."/>
    <n v="4"/>
    <n v="4"/>
    <n v="1"/>
    <s v="Concepto Favorable"/>
    <m/>
    <m/>
    <m/>
    <s v=""/>
    <m/>
    <m/>
    <m/>
    <m/>
    <s v=""/>
    <m/>
    <n v="1"/>
    <n v="0"/>
    <n v="0"/>
    <n v="1"/>
  </r>
  <r>
    <s v="GCT-2"/>
    <s v="Gestión Catastral"/>
    <x v="20"/>
    <s v="Inoportunidad en los tiempos establecidos para la entrega de los productos resultados del  proceso de formación y actualización catastral con los municipios en jurisdicción del IGAC"/>
    <s v="Cada vez que se inicia un proceso de formación y actualización catastral con un municipio perteneciente a la jurisdicción del IGAC,  la Dirección Territorial realiza seguimiento mensual al plan de trabajo, de tal manera que se cumplan con los tiempos establecidos para la entrega de los productos resultados del proceso. En caso de encontrar retraso en las fechas programadas con la realización de las actividades, el responsable del proceso de Formación y Actualización Catastral,  enviará un correo al Coordinador General del proceso, para que evalúe el porcentaje de cumplimiento de la programación establecida y si se continúa, el Director Territorial informará a través de memorando a la Subdirección de Catastro para que se tomen las medidas necesarias oportunamente y se logre cumplir con los compromisos adquiridos con el municipio._x000a__x000a_Evidencia: Plan de trabajo, Actas de Interventoría, Informes mensuales de los avance de las etapas de actualización, Correos electrónicos y/o memorandos."/>
    <n v="0"/>
    <n v="0"/>
    <s v=""/>
    <s v="Sin meta asignada en el periodo"/>
    <m/>
    <m/>
    <m/>
    <s v=""/>
    <m/>
    <m/>
    <m/>
    <m/>
    <s v=""/>
    <m/>
    <n v="0"/>
    <n v="0"/>
    <n v="1"/>
    <n v="1"/>
  </r>
  <r>
    <s v="GCT-3"/>
    <s v="Gestión Catastral"/>
    <x v="20"/>
    <s v="Inoportunidad en los tiempos establecidos para la entrega de los avalúos comerciales"/>
    <s v="Mensualmente se consolida en la Subdirección de Catastro o Dirección Territorial los contratos que han sido  debidamente perfeccionado junto con la copia de consignación del anticipo (cuando aplica) y radicado, se inicia el trámite del avalúo y se controla el tiempo empleado para la entrega. En caso de estar retrasado con la entrega del avalúo, la Subdirección de Catastro (GIT de Avalúos)  o la Dirección Territorial, deben solicitar la ampliación del plazo mediante oficio, sustentando los motivos y quien haya asignado esta labor deberá dar respuesta por escrito otorgando el tiempo de prórroga para la entrega del avalúo._x000a__x000a_Evidencia: Reporte mensual de los contratos de avalúos comerciales vigentes, Informe mensual de los avances de los avalúos realizados, Oficios de ampliación del tiempo de entrega si aplica."/>
    <n v="4"/>
    <n v="4"/>
    <n v="1"/>
    <s v="Concepto Favorable"/>
    <m/>
    <m/>
    <m/>
    <s v=""/>
    <m/>
    <m/>
    <m/>
    <m/>
    <s v=""/>
    <m/>
    <n v="1"/>
    <n v="0"/>
    <n v="0"/>
    <n v="1"/>
  </r>
  <r>
    <s v="GDO-3"/>
    <s v="Gestión Documental"/>
    <x v="20"/>
    <s v="Sustracción, eliminación o manipulación indebida de la documentación en el Archivo Central para beneficio particular o de terceros"/>
    <m/>
    <m/>
    <m/>
    <s v=""/>
    <m/>
    <s v="El responsable dentro del GIT de Gestión Documental, o responsable en la Dirección Territorial, realiza seguimiento a la actualización del Inventario documental teniendo en cuenta las transferencias documentales realizadas desde los Archivos de gestión durante el periodo, con el fin de controlar la documentación que reposa en el Archivo Central. En caso de evidenciar que no se ha llevado a cabo la actualización del inventario documental, el Coordinador del GIT de Gestión Documental tomará las acciones pertinentes para efectuar dicha actualización._x000a__x000a_Archivo: Inventario documental actualizado, Inventario de las transferencias documentales y/o evidencia del seguimiento de la actualización del inventario documental o el cronograma de transferencias documentales"/>
    <n v="1"/>
    <n v="1"/>
    <n v="1"/>
    <s v="Concepto Favorable"/>
    <m/>
    <m/>
    <m/>
    <s v=""/>
    <m/>
    <n v="1"/>
    <n v="0"/>
    <n v="0"/>
    <n v="1"/>
  </r>
  <r>
    <s v="GFI-1"/>
    <s v="Gestión Financiera"/>
    <x v="20"/>
    <s v="Registros presupuestales, contables y de tesorería generados inoportunamente"/>
    <m/>
    <m/>
    <m/>
    <s v=""/>
    <m/>
    <s v="Permanentemente, el coordinador del GIT en la Sede Central y los pagadores en las Direcciones territoriales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_x000a__x000a_Evidencia: Documentos soporte de los registros presupuestales"/>
    <n v="1"/>
    <n v="1"/>
    <n v="1"/>
    <s v="Concepto Favorable"/>
    <s v="Permanentemente, el coordinador del GIT en la Sede Central y los pagadores en las Direcciones territoriales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_x000a__x000a_Evidencia: Soportes de los registros presupuestales"/>
    <n v="1"/>
    <n v="1"/>
    <n v="1"/>
    <s v="Concepto Favorable"/>
    <n v="2"/>
    <n v="0"/>
    <n v="0"/>
    <n v="2"/>
  </r>
  <r>
    <s v="GIS-1"/>
    <s v="Gestión Informática de Soporte"/>
    <x v="20"/>
    <s v="Incumplimiento en los acuerdos de niveles de servicio establecidos en el catálogo de servicios de TI"/>
    <s v="Mensualmente el líder de mesa de servicios y los ingenieros de sistemas de las DT, verifican el estado de las solicitudes de atención, así como los seguimientos asociados a aquellas en estado no resuelto, con el objetivo de identificar los motivos por los cuales no se ha dado solución. En caso de encontrar solicitudes no resueltas en los plazos de los acuerdos de nivel de servicio, se realiza un informe para la jefatura de la OIT, para la generación un plan de atención de solicitudes._x000a__x000a_Evidencia: Reporte de la herramienta de gestión de soporte técnico"/>
    <n v="4"/>
    <n v="4"/>
    <n v="1"/>
    <s v="Concepto Favorable"/>
    <m/>
    <m/>
    <m/>
    <s v=""/>
    <m/>
    <m/>
    <m/>
    <m/>
    <s v=""/>
    <m/>
    <n v="1"/>
    <n v="0"/>
    <n v="0"/>
    <n v="1"/>
  </r>
  <r>
    <s v="GIS-3"/>
    <s v="Gestión Informática de Soporte"/>
    <x v="20"/>
    <s v="Posibilidad de otorgar accesos a la infraestructura tecnológica sin seguir procedimientos  formales para favorecer a un tercero "/>
    <m/>
    <m/>
    <m/>
    <s v=""/>
    <m/>
    <m/>
    <m/>
    <m/>
    <s v=""/>
    <m/>
    <s v="Los ingenieros de sistemas de las DT atienden las solicitudes de permisos de acceso a las bases de datos de Cobol las cuales se gestionan a través de requerimientos de la herramienta tecnológica de la mesa de servicios, a solicitud de los usuarios. El requerimiento debe estar soportado con el correo electrónico de autorización por parte del Director Territorial. En caso de que la solicitud no llegue autorizada por el Director Territorial, el ingeniero no asigna ningún permiso en la herramienta._x000a__x000a_Evidencia: Reportes de solicitudes de permisos de acceso a la base de datos Cobol debidamente autorizada por los Directores Territoriales."/>
    <n v="1"/>
    <n v="1"/>
    <n v="1"/>
    <s v="Concepto Favorable"/>
    <n v="1"/>
    <n v="0"/>
    <n v="0"/>
    <n v="1"/>
  </r>
  <r>
    <s v="GJU-1"/>
    <s v="Gestión Jurídica"/>
    <x v="20"/>
    <s v="Inoportunidad  en la respuesta a los requerimientos en procesos judiciales"/>
    <s v="El responsable asignado de la Oficina Asesora Jurídica en Sede Central, o el abogado en las Direcciones Territoriales, realiza seguimiento y control judicial presencial o virtual dos veces por semana con la finalidad de vigilar y controlar las actuaciones judiciales, a través del diligenciamiento del formato vigente de control de estado de procesos judiciales. (A, B) _x000a__x000a_Evidencia: Formato diligenciado &quot;Control de estado de procesos judiciales&quot; vigente."/>
    <n v="16"/>
    <n v="16"/>
    <n v="1"/>
    <s v="Concepto Favorable"/>
    <s v="El responsable asignado de la Oficina Asesora Jurídica en Sede Central, o el abogado en las Direcciones Territoriales, solicitarán a través de memorando o correo electrónico los conceptos técnicos a los distintos procesos de la entidad, teniendo en cuenta los términos establecidos por el ente judicial en el requerimiento. _x000a__x000a_Evidencia: Memorando y/o correo electrónico de solicitud de conceptos técnicos."/>
    <n v="1"/>
    <n v="1"/>
    <n v="1"/>
    <s v="Concepto Favorable"/>
    <s v="El(la) Jefe de la Oficina Asesora Jurídica o a quien asigne en Sede Central realiza mensualmente reuniones de seguimiento a los abogados de las Direcciones Territoriales, con la finalidad de retroalimentar, apoyar y controlar la gestión judicial. _x000a__x000a_Evidencia: Convocatoria a través de correo electrónico, acta de reunión, agenda y/o pantallazo de los participantes (convocatoria virtual)"/>
    <n v="4"/>
    <n v="4"/>
    <n v="1"/>
    <s v="Concepto Favorable"/>
    <n v="3"/>
    <n v="0"/>
    <n v="0"/>
    <n v="3"/>
  </r>
  <r>
    <s v="GJU-2"/>
    <s v="Gestión Jurídica"/>
    <x v="20"/>
    <s v="Respuesta indebida o fuera de los términos legales a los  procesos judiciales, para beneficiar los intereses de un tercero"/>
    <s v="El responsable asignado de la Oficina Asesora Jurídica en Sede Central, o el abogado en las Direcciones Territoriales, realiza seguimiento y control judicial presencial o virtual dos veces por semana con la finalidad de vigilar y controlar las actuaciones judiciales, a través del diligenciamiento del formato vigente de control de estado de procesos judiciales._x000a__x000a_Evidencia: Formato diligenciado &quot;Control de estado de procesos judiciales&quot; vigente."/>
    <n v="16"/>
    <n v="14"/>
    <n v="0.875"/>
    <s v="Concepto Favorable"/>
    <m/>
    <m/>
    <m/>
    <s v=""/>
    <m/>
    <s v="El(la) Jefe de la Oficina Asesora Jurídica o a quien asigne en Sede Central realiza mensualmente reuniones de seguimiento a los abogados de las Direcciones Territoriales, con la finalidad de retroalimentar, apoyar y controlar la gestión judicial. _x000a__x000a_Evidencia: Convocatoria a través de correo electrónico, acta de reunión, agenda y/o pantallazo de los participantes (convocatoria virtual)"/>
    <n v="1"/>
    <n v="1"/>
    <n v="1"/>
    <s v="Concepto Favorable"/>
    <n v="2"/>
    <n v="0"/>
    <n v="0"/>
    <n v="2"/>
  </r>
  <r>
    <s v="GSA-1"/>
    <s v="Gestión de Servicios Administrativos"/>
    <x v="20"/>
    <s v=" Gestión inadecuada de los impactos ambientales generados por la entidad"/>
    <m/>
    <m/>
    <m/>
    <s v=""/>
    <m/>
    <s v="El responsable del Sistema de Gestión Ambiental (SGA) realiza seguimiento trimestral al cumplimiento del Plan de Trabajo Ambiental en la Sede Central y en las Direcciones Territoriales, con el fin de asegurar la implementación de las actividades contempladas en el plan, verificando que la información incluida y reportada corresponda al avance conforme a las evidencias suministradas. En caso de encontrar novedades, el profesional se comunicará con la persona que realizó el reporte para que se hagan los ajustes pertinentes._x000a__x000a_Evidencia: Correo electrónico de seguimiento al Plan de Trabajo Ambiental"/>
    <n v="2"/>
    <n v="2"/>
    <n v="1"/>
    <s v="Concepto Favorable"/>
    <s v="El responsable asignado en la Dirección Territorial verifica el cumplimiento de las actividades contempladas en la Matriz de identificación y cumplimiento legal Ambiental y la Matriz de Identificación de aspectos y valoración de impactos ambientales, realizando el reporte respectivo de acuerdo con los controles operacionales de las matrices y la periodicidad definida en cada uno. En caso de encontrar novedades, el profesional en Sede Central se comunicará con la persona que realizó el reporte para que se hagan los ajustes pertinentes._x000a__x000a_Evidencia: Correos de reporte de cumplimiento de los controles operaciones definidos en las matrices  "/>
    <n v="1"/>
    <n v="1"/>
    <n v="1"/>
    <s v="Concepto Favorable"/>
    <n v="2"/>
    <n v="0"/>
    <n v="0"/>
    <n v="2"/>
  </r>
  <r>
    <s v="GSA-2"/>
    <s v="Gestión de Servicios Administrativos"/>
    <x v="20"/>
    <s v="Inoportunidad en la prestación de servicios administrativos y/o infraestructura física para el funcionamiento de la entidad"/>
    <m/>
    <m/>
    <m/>
    <s v=""/>
    <m/>
    <s v="El responsable en las Direcciones Territoriales identifica las necesidades de infraestructura física que requiere y se remite para el estudio, consolidación, priorización y aprobación (según aplique) de la Sede Central de los requerimientos solicitados. En caso de presentar observaciones, se solicita realizar los ajustes al responsable encargado. _x000a__x000a_Evidencia: Correo electrónico con la aprobación de la solicitud y/o Plan de mantenimiento aprobado."/>
    <n v="1"/>
    <n v="1"/>
    <n v="1"/>
    <s v="Concepto Favorable"/>
    <m/>
    <m/>
    <m/>
    <s v=""/>
    <m/>
    <n v="1"/>
    <n v="0"/>
    <n v="0"/>
    <n v="1"/>
  </r>
  <r>
    <s v="GTH-1"/>
    <s v="Gestión del Talento Humano"/>
    <x v="20"/>
    <s v="Incumplimiento del plan de trabajo del Sistema de Gestión de Seguridad y Salud en el Trabajo vigente"/>
    <s v="El responsable en el GIT de Gestión de Talento Humano y el líder del SGSST realiza seguimiento mensual al Plan de Seguridad y Salud en el Trabajo a través de la verificación y validación de las actividades programadas y cumplimiento, contrastando el informe mensual con el soporte de las evidencias subidas en el Drive y  en caso de no realizar la actividad  se hará la  reprogramación correspondiente.                                                                                                                                                       _x000a__x000a_Evidencias:  Informe mensual soportado con las evidencias en DRIVE y/o reporte del indicador de cumplimiento y/o actas de comité en Direcciones territoriales validando el seguimiento"/>
    <n v="4"/>
    <n v="4"/>
    <n v="1"/>
    <s v="Concepto Favorable"/>
    <m/>
    <m/>
    <m/>
    <s v=""/>
    <m/>
    <m/>
    <m/>
    <m/>
    <s v=""/>
    <m/>
    <n v="1"/>
    <n v="0"/>
    <n v="0"/>
    <n v="1"/>
  </r>
  <r>
    <s v="GTH-3"/>
    <s v="Gestión del Talento Humano"/>
    <x v="20"/>
    <s v="Incumplimiento del Plan Institucional de Capacitación para la vigencia"/>
    <s v="El responsable en el GIT de Gestión de Talento Humano realiza seguimiento mensual al Plan Institucional de Capacitación a través de la verificación y validación de las actividades programada y su cumplimiento, contrastando el informe mensual con el soporte de las evidencias subidas en el Drive y  en caso de no realizar la actividad  se hará la  reprogramación correspondiente._x000a__x000a_Evidencias:  Informe mensual soportado con las evidencias en DRIVE y/o reporte del indicador de cumplimiento y/o reportes de seguimiento de capacitación desde las Direcciones Territoriales"/>
    <n v="4"/>
    <n v="4"/>
    <n v="1"/>
    <s v="Concepto No Favorable"/>
    <m/>
    <m/>
    <m/>
    <s v=""/>
    <m/>
    <m/>
    <m/>
    <m/>
    <s v=""/>
    <m/>
    <n v="0"/>
    <n v="1"/>
    <n v="0"/>
    <n v="0"/>
  </r>
  <r>
    <s v="SCP-2"/>
    <s v="Servicio al Ciudadano y Participación"/>
    <x v="20"/>
    <s v="Recibir dádivas para manipular el derecho de turno de las peticiones realizadas por los ciudadanos y/o grupos de interés para beneficio propio o de terceros"/>
    <s v="Trimestralmente el servidor público designado del GIT Servicio al ciudadano realiza seguimiento al cumplimiento del procedimiento y a los protocolos de atención para verificar que estén cumpliendo con lo establecido y no se de prelación a ningún turno. En caso de encontrar que no haya cumplimiento o identificar un incumplimiento al derecho de turno presencial se requiere al funcionario solicitando una justificación de sus actuaciones. _x000a__x000a_Evidencia: Registros de asistencia yo correo electrónico y/o memorando interno con observaciones en caso que aplique"/>
    <n v="2"/>
    <n v="2"/>
    <n v="1"/>
    <s v="Concepto Favorable"/>
    <m/>
    <m/>
    <m/>
    <s v=""/>
    <m/>
    <m/>
    <m/>
    <m/>
    <s v=""/>
    <m/>
    <n v="1"/>
    <n v="0"/>
    <n v="0"/>
    <n v="1"/>
  </r>
  <r>
    <s v="GCO-1"/>
    <s v="Gestión Contractual"/>
    <x v="21"/>
    <s v="Inadecuada supervisión de contratos de adquisición de bienes, obras y servicios "/>
    <s v="El supervisor del contrato revisa el informe de actividades presentado por el contratista y aprueba mediante acta de supervisión, de acuerdo con la periodicidad establecida en el contrato, con el fin de dar trámite al pago correspondiente. En caso de que se presenten inconsistencias o inconformidades en el informe presentado, el supervisor lo rechaza a través del SECOP y retorna al contratista para su ajuste respectivo. _x000a__x000a_Evidencias: Acta de supervisión aprobada, consolidado de contratos a cargo con la supervisión realizada, pantallazos en SECOP del total de contratos a cargo supervisados y/o cualquier otro mecanismo que permita validar la supervisión del total de contratos a cargo. "/>
    <n v="1"/>
    <n v="1"/>
    <n v="1"/>
    <s v="Concepto Favorable"/>
    <m/>
    <m/>
    <m/>
    <s v=""/>
    <m/>
    <m/>
    <m/>
    <m/>
    <s v=""/>
    <m/>
    <n v="1"/>
    <n v="0"/>
    <n v="0"/>
    <n v="1"/>
  </r>
  <r>
    <s v="GCO-2"/>
    <s v="Gestión Contractual"/>
    <x v="21"/>
    <s v="Manipulación del proceso contractual  para beneficio particular o de terceros en la adjudicación de un contrato"/>
    <s v="El responsable en el GIT de Gestión Contractual revisa las condiciones del proceso a adelantar y publica en el SECOP II los documentos que soportan el proceso para conocimiento de los interesados, si se presentan inquietudes u observaciones. En caso de que los interesados presenten requerimientos sobre el proceso, se remitirá al Área u Oficina responsable para contestar y posteriormente se da respuesta a través del SECOP II al solicitante.  _x000a__x000a_Evidencia: Consolidado de observaciones del proceso en la plataforma SECOP II (si aplica)."/>
    <n v="1"/>
    <n v="1"/>
    <n v="1"/>
    <s v="Concepto Favorable"/>
    <m/>
    <m/>
    <m/>
    <s v=""/>
    <m/>
    <m/>
    <m/>
    <m/>
    <s v=""/>
    <m/>
    <n v="1"/>
    <n v="0"/>
    <n v="0"/>
    <n v="1"/>
  </r>
  <r>
    <s v="GCO-3"/>
    <s v="Gestión Contractual"/>
    <x v="21"/>
    <s v="Pérdida de bienes de las instalaciones del Almacén del IGAC"/>
    <m/>
    <m/>
    <m/>
    <s v=""/>
    <m/>
    <s v="Los responsables del Almacén, o responsable en Direcciones Territoriales, realizan inventario anualmente de los elementos y bienes almacenados en la bodega, generando un informe de la conciliación de los registros en el sistema frente a los físicos, en caso de presentar diferencias se llevan a cabo las acciones correctivas y ajustes necesarios para subsanar las diferencias presentadas._x000a__x000a_Evidencia: Informes de inventario, actas, comprobantes de ajustes y/o notificaciones por correo electrónico."/>
    <n v="4"/>
    <n v="4"/>
    <n v="1"/>
    <s v="Concepto Favorable"/>
    <m/>
    <m/>
    <m/>
    <s v=""/>
    <m/>
    <n v="1"/>
    <n v="0"/>
    <n v="0"/>
    <n v="1"/>
  </r>
  <r>
    <s v="GCT-1"/>
    <s v="Gestión Catastral"/>
    <x v="21"/>
    <s v="Incumplimiento de los estándares de producción (calidad) en la prestación del servicio público Catastral por excepción"/>
    <s v="Mensualmente en las Direcciones Territoriales se revisa el cumplimiento del cronograma  propuesto para la realización de los trámites  catastrales pendientes de evacuar, con el propósito de minimizar el riesgo de vencimiento. En caso de no cumplir con el cronograma propuesto, el responsable del proceso de conservación dará una  primera alerta a través de correo al coordinador de su área para que permita tomar acciones oportunas reprogramando nuevamente las actividades pendientes y si se continua se deberá realizar una acción correctiva._x000a__x000a_Evidencia: Cronograma de trabajo, reporte del seguimiento mensual, acción correctiva realizada (si aplica) y/o correo con las alertas."/>
    <n v="4"/>
    <n v="4"/>
    <n v="1"/>
    <s v="Concepto Favorable"/>
    <m/>
    <m/>
    <m/>
    <s v=""/>
    <m/>
    <m/>
    <m/>
    <m/>
    <s v=""/>
    <m/>
    <n v="1"/>
    <n v="0"/>
    <n v="0"/>
    <n v="1"/>
  </r>
  <r>
    <s v="GCT-2"/>
    <s v="Gestión Catastral"/>
    <x v="21"/>
    <s v="Inoportunidad en los tiempos establecidos para la entrega de los productos resultados del  proceso de formación y actualización catastral con los municipios en jurisdicción del IGAC"/>
    <s v="Cada vez que se inicia un proceso de formación y actualización catastral con un municipio perteneciente a la jurisdicción del IGAC,  la Dirección Territorial realiza seguimiento mensual al plan de trabajo, de tal manera que se cumplan con los tiempos establecidos para la entrega de los productos resultados del proceso. En caso de encontrar retraso en las fechas programadas con la realización de las actividades, el responsable del proceso de Formación y Actualización Catastral,  enviará un correo al Coordinador General del proceso, para que evalúe el porcentaje de cumplimiento de la programación establecida y si se continúa, el Director Territorial informará a través de memorando a la Subdirección de Catastro para que se tomen las medidas necesarias oportunamente y se logre cumplir con los compromisos adquiridos con el municipio._x000a__x000a_Evidencia: Plan de trabajo, Actas de Interventoría, Informes mensuales de los avance de las etapas de actualización, Correos electrónicos y/o memorandos."/>
    <n v="4"/>
    <n v="4"/>
    <n v="1"/>
    <s v="Concepto Favorable"/>
    <m/>
    <m/>
    <m/>
    <s v=""/>
    <m/>
    <m/>
    <m/>
    <m/>
    <s v=""/>
    <m/>
    <n v="1"/>
    <n v="0"/>
    <n v="0"/>
    <n v="1"/>
  </r>
  <r>
    <s v="GCT-3"/>
    <s v="Gestión Catastral"/>
    <x v="21"/>
    <s v="Inoportunidad en los tiempos establecidos para la entrega de los avalúos comerciales"/>
    <s v="Mensualmente se consolida en la Subdirección de Catastro o Dirección Territorial los contratos que han sido  debidamente perfeccionado junto con la copia de consignación del anticipo (cuando aplica) y radicado, se inicia el trámite del avalúo y se controla el tiempo empleado para la entrega. En caso de estar retrasado con la entrega del avalúo, la Subdirección de Catastro (GIT de Avalúos)  o la Dirección Territorial, deben solicitar la ampliación del plazo mediante oficio, sustentando los motivos y quien haya asignado esta labor deberá dar respuesta por escrito otorgando el tiempo de prórroga para la entrega del avalúo._x000a__x000a_Evidencia: Reporte mensual de los contratos de avalúos comerciales vigentes, Informe mensual de los avances de los avalúos realizados, Oficios de ampliación del tiempo de entrega si aplica."/>
    <n v="4"/>
    <n v="4"/>
    <n v="1"/>
    <s v="Concepto Favorable"/>
    <m/>
    <m/>
    <m/>
    <s v=""/>
    <m/>
    <m/>
    <m/>
    <m/>
    <s v=""/>
    <m/>
    <n v="1"/>
    <n v="0"/>
    <n v="0"/>
    <n v="1"/>
  </r>
  <r>
    <s v="GDO-3"/>
    <s v="Gestión Documental"/>
    <x v="21"/>
    <s v="Sustracción, eliminación o manipulación indebida de la documentación en el Archivo Central para beneficio particular o de terceros"/>
    <m/>
    <m/>
    <m/>
    <s v=""/>
    <m/>
    <s v="El responsable dentro del GIT de Gestión Documental, o responsable en la Dirección Territorial, realiza seguimiento a la actualización del Inventario documental teniendo en cuenta las transferencias documentales realizadas desde los Archivos de gestión durante el periodo, con el fin de controlar la documentación que reposa en el Archivo Central. En caso de evidenciar que no se ha llevado a cabo la actualización del inventario documental, el Coordinador del GIT de Gestión Documental tomará las acciones pertinentes para efectuar dicha actualización._x000a__x000a_Archivo: Inventario documental actualizado, Inventario de las transferencias documentales y/o evidencia del seguimiento de la actualización del inventario documental o el cronograma de transferencias documentales"/>
    <n v="1"/>
    <n v="1"/>
    <n v="1"/>
    <s v="Concepto Favorable"/>
    <m/>
    <m/>
    <m/>
    <s v=""/>
    <m/>
    <n v="1"/>
    <n v="0"/>
    <n v="0"/>
    <n v="1"/>
  </r>
  <r>
    <s v="GFI-1"/>
    <s v="Gestión Financiera"/>
    <x v="21"/>
    <s v="Registros presupuestales, contables y de tesorería generados inoportunamente"/>
    <m/>
    <m/>
    <m/>
    <s v=""/>
    <m/>
    <s v="Permanentemente, el coordinador del GIT en la Sede Central y los pagadores en las Direcciones territoriales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_x000a__x000a_Evidencia: Documentos soporte de los registros presupuestales"/>
    <n v="1"/>
    <n v="1"/>
    <n v="1"/>
    <s v="Concepto Favorable"/>
    <s v="Permanentemente, el coordinador del GIT en la Sede Central y los pagadores en las Direcciones territoriales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_x000a__x000a_Evidencia: Soportes de los registros presupuestales"/>
    <n v="1"/>
    <n v="1"/>
    <n v="1"/>
    <s v="Concepto Favorable"/>
    <n v="2"/>
    <n v="0"/>
    <n v="0"/>
    <n v="2"/>
  </r>
  <r>
    <s v="GIS-1"/>
    <s v="Gestión Informática de Soporte"/>
    <x v="21"/>
    <s v="Incumplimiento en los acuerdos de niveles de servicio establecidos en el catálogo de servicios de TI"/>
    <s v="Mensualmente el líder de mesa de servicios y los ingenieros de sistemas de las DT, verifican el estado de las solicitudes de atención, así como los seguimientos asociados a aquellas en estado no resuelto, con el objetivo de identificar los motivos por los cuales no se ha dado solución. En caso de encontrar solicitudes no resueltas en los plazos de los acuerdos de nivel de servicio, se realiza un informe para la jefatura de la OIT, para la generación un plan de atención de solicitudes._x000a__x000a_Evidencia: Reporte de la herramienta de gestión de soporte técnico"/>
    <n v="4"/>
    <n v="4"/>
    <n v="1"/>
    <s v="Concepto Favorable"/>
    <m/>
    <m/>
    <m/>
    <s v=""/>
    <m/>
    <m/>
    <m/>
    <m/>
    <s v=""/>
    <m/>
    <n v="1"/>
    <n v="0"/>
    <n v="0"/>
    <n v="1"/>
  </r>
  <r>
    <s v="GIS-3"/>
    <s v="Gestión Informática de Soporte"/>
    <x v="21"/>
    <s v="Posibilidad de otorgar accesos a la infraestructura tecnológica sin seguir procedimientos  formales para favorecer a un tercero "/>
    <m/>
    <m/>
    <m/>
    <s v=""/>
    <m/>
    <m/>
    <m/>
    <m/>
    <s v=""/>
    <m/>
    <s v="Los ingenieros de sistemas de las DT atienden las solicitudes de permisos de acceso a las bases de datos de Cobol las cuales se gestionan a través de requerimientos de la herramienta tecnológica de la mesa de servicios, a solicitud de los usuarios. El requerimiento debe estar soportado con el correo electrónico de autorización por parte del Director Territorial. En caso de que la solicitud no llegue autorizada por el Director Territorial, el ingeniero no asigna ningún permiso en la herramienta._x000a__x000a_Evidencia: Reportes de solicitudes de permisos de acceso a la base de datos Cobol debidamente autorizada por los Directores Territoriales."/>
    <n v="1"/>
    <n v="1"/>
    <n v="1"/>
    <s v="Concepto Favorable"/>
    <n v="1"/>
    <n v="0"/>
    <n v="0"/>
    <n v="1"/>
  </r>
  <r>
    <s v="GJU-1"/>
    <s v="Gestión Jurídica"/>
    <x v="21"/>
    <s v="Inoportunidad  en la respuesta a los requerimientos en procesos judiciales"/>
    <s v="El responsable asignado de la Oficina Asesora Jurídica en Sede Central, o el abogado en las Direcciones Territoriales, realiza seguimiento y control judicial presencial o virtual dos veces por semana con la finalidad de vigilar y controlar las actuaciones judiciales, a través del diligenciamiento del formato vigente de control de estado de procesos judiciales. (A, B) _x000a__x000a_Evidencia: Formato diligenciado &quot;Control de estado de procesos judiciales&quot; vigente."/>
    <n v="16"/>
    <n v="16"/>
    <n v="1"/>
    <s v="Concepto Favorable"/>
    <s v="El responsable asignado de la Oficina Asesora Jurídica en Sede Central, o el abogado en las Direcciones Territoriales, solicitarán a través de memorando o correo electrónico los conceptos técnicos a los distintos procesos de la entidad, teniendo en cuenta los términos establecidos por el ente judicial en el requerimiento. _x000a__x000a_Evidencia: Memorando y/o correo electrónico de solicitud de conceptos técnicos."/>
    <n v="1"/>
    <n v="1"/>
    <n v="1"/>
    <s v="Concepto Favorable"/>
    <s v="El(la) Jefe de la Oficina Asesora Jurídica o a quien asigne en Sede Central realiza mensualmente reuniones de seguimiento a los abogados de las Direcciones Territoriales, con la finalidad de retroalimentar, apoyar y controlar la gestión judicial. _x000a__x000a_Evidencia: Convocatoria a través de correo electrónico, acta de reunión, agenda y/o pantallazo de los participantes (convocatoria virtual)"/>
    <n v="4"/>
    <n v="4"/>
    <n v="1"/>
    <s v="Concepto Favorable"/>
    <n v="3"/>
    <n v="0"/>
    <n v="0"/>
    <n v="3"/>
  </r>
  <r>
    <s v="GJU-2"/>
    <s v="Gestión Jurídica"/>
    <x v="21"/>
    <s v="Respuesta indebida o fuera de los términos legales a los  procesos judiciales, para beneficiar los intereses de un tercero"/>
    <s v="El responsable asignado de la Oficina Asesora Jurídica en Sede Central, o el abogado en las Direcciones Territoriales, realiza seguimiento y control judicial presencial o virtual dos veces por semana con la finalidad de vigilar y controlar las actuaciones judiciales, a través del diligenciamiento del formato vigente de control de estado de procesos judiciales._x000a__x000a_Evidencia: Formato diligenciado &quot;Control de estado de procesos judiciales&quot; vigente."/>
    <n v="16"/>
    <n v="16"/>
    <n v="1"/>
    <s v="Concepto Favorable"/>
    <m/>
    <m/>
    <m/>
    <s v=""/>
    <m/>
    <s v="El(la) Jefe de la Oficina Asesora Jurídica o a quien asigne en Sede Central realiza mensualmente reuniones de seguimiento a los abogados de las Direcciones Territoriales, con la finalidad de retroalimentar, apoyar y controlar la gestión judicial. _x000a__x000a_Evidencia: Convocatoria a través de correo electrónico, acta de reunión, agenda y/o pantallazo de los participantes (convocatoria virtual)"/>
    <n v="4"/>
    <n v="4"/>
    <n v="1"/>
    <s v="Concepto Favorable"/>
    <n v="2"/>
    <n v="0"/>
    <n v="0"/>
    <n v="2"/>
  </r>
  <r>
    <s v="GSA-1"/>
    <s v="Gestión de Servicios Administrativos"/>
    <x v="21"/>
    <s v=" Gestión inadecuada de los impactos ambientales generados por la entidad"/>
    <m/>
    <m/>
    <m/>
    <s v=""/>
    <m/>
    <s v="El responsable del Sistema de Gestión Ambiental (SGA) realiza seguimiento trimestral al cumplimiento del Plan de Trabajo Ambiental en la Sede Central y en las Direcciones Territoriales, con el fin de asegurar la implementación de las actividades contempladas en el plan, verificando que la información incluida y reportada corresponda al avance conforme a las evidencias suministradas. En caso de encontrar novedades, el profesional se comunicará con la persona que realizó el reporte para que se hagan los ajustes pertinentes._x000a__x000a_Evidencia: Correo electrónico de seguimiento al Plan de Trabajo Ambiental"/>
    <n v="2"/>
    <n v="2"/>
    <n v="1"/>
    <s v="Concepto Favorable"/>
    <s v="El responsable asignado en la Dirección Territorial verifica el cumplimiento de las actividades contempladas en la Matriz de identificación y cumplimiento legal Ambiental y la Matriz de Identificación de aspectos y valoración de impactos ambientales, realizando el reporte respectivo de acuerdo con los controles operacionales de las matrices y la periodicidad definida en cada uno. En caso de encontrar novedades, el profesional en Sede Central se comunicará con la persona que realizó el reporte para que se hagan los ajustes pertinentes._x000a__x000a_Evidencia: Correos de reporte de cumplimiento de los controles operaciones definidos en las matrices  "/>
    <n v="1"/>
    <n v="1"/>
    <n v="1"/>
    <s v="Concepto Favorable"/>
    <n v="2"/>
    <n v="0"/>
    <n v="0"/>
    <n v="2"/>
  </r>
  <r>
    <s v="GSA-2"/>
    <s v="Gestión de Servicios Administrativos"/>
    <x v="21"/>
    <s v="Inoportunidad en la prestación de servicios administrativos y/o infraestructura física para el funcionamiento de la entidad"/>
    <m/>
    <m/>
    <m/>
    <s v=""/>
    <m/>
    <s v="El responsable en las Direcciones Territoriales identifica las necesidades de infraestructura física que requiere y se remite para el estudio, consolidación, priorización y aprobación (según aplique) de la Sede Central de los requerimientos solicitados. En caso de presentar observaciones, se solicita realizar los ajustes al responsable encargado. _x000a__x000a_Evidencia: Correo electrónico con la aprobación de la solicitud y/o Plan de mantenimiento aprobado."/>
    <n v="1"/>
    <n v="1"/>
    <n v="1"/>
    <s v="Concepto Favorable"/>
    <m/>
    <m/>
    <m/>
    <s v=""/>
    <m/>
    <n v="1"/>
    <n v="0"/>
    <n v="0"/>
    <n v="1"/>
  </r>
  <r>
    <s v="GTH-1"/>
    <s v="Gestión del Talento Humano"/>
    <x v="21"/>
    <s v="Incumplimiento del plan de trabajo del Sistema de Gestión de Seguridad y Salud en el Trabajo vigente"/>
    <s v="El responsable en el GIT de Gestión de Talento Humano y el líder del SGSST realiza seguimiento mensual al Plan de Seguridad y Salud en el Trabajo a través de la verificación y validación de las actividades programadas y cumplimiento, contrastando el informe mensual con el soporte de las evidencias subidas en el Drive y  en caso de no realizar la actividad  se hará la  reprogramación correspondiente.                                                                                                                                                       _x000a__x000a_Evidencias:  Informe mensual soportado con las evidencias en DRIVE y/o reporte del indicador de cumplimiento y/o actas de comité en Direcciones territoriales validando el seguimiento"/>
    <n v="4"/>
    <n v="4"/>
    <n v="1"/>
    <s v="Concepto Favorable"/>
    <m/>
    <m/>
    <m/>
    <s v=""/>
    <m/>
    <m/>
    <m/>
    <m/>
    <s v=""/>
    <m/>
    <n v="1"/>
    <n v="0"/>
    <n v="0"/>
    <n v="1"/>
  </r>
  <r>
    <s v="GTH-3"/>
    <s v="Gestión del Talento Humano"/>
    <x v="21"/>
    <s v="Incumplimiento del Plan Institucional de Capacitación para la vigencia"/>
    <s v="El responsable en el GIT de Gestión de Talento Humano realiza seguimiento mensual al Plan Institucional de Capacitación a través de la verificación y validación de las actividades programada y su cumplimiento, contrastando el informe mensual con el soporte de las evidencias subidas en el Drive y  en caso de no realizar la actividad  se hará la  reprogramación correspondiente._x000a__x000a_Evidencias:  Informe mensual soportado con las evidencias en DRIVE y/o reporte del indicador de cumplimiento y/o reportes de seguimiento de capacitación desde las Direcciones Territoriales"/>
    <n v="4"/>
    <n v="4"/>
    <n v="1"/>
    <s v="Concepto Favorable"/>
    <m/>
    <m/>
    <m/>
    <s v=""/>
    <m/>
    <m/>
    <m/>
    <m/>
    <s v=""/>
    <m/>
    <n v="1"/>
    <n v="0"/>
    <n v="0"/>
    <n v="1"/>
  </r>
  <r>
    <s v="SCP-2"/>
    <s v="Servicio al Ciudadano y Participación"/>
    <x v="21"/>
    <s v="Recibir dádivas para manipular el derecho de turno de las peticiones realizadas por los ciudadanos y/o grupos de interés para beneficio propio o de terceros"/>
    <s v="Trimestralmente el servidor público designado del GIT Servicio al ciudadano realiza seguimiento al cumplimiento del procedimiento y a los protocolos de atención para verificar que estén cumpliendo con lo establecido y no se de prelación a ningún turno. En caso de encontrar que no haya cumplimiento o identificar un incumplimiento al derecho de turno presencial se requiere al funcionario solicitando una justificación de sus actuaciones. _x000a__x000a_Evidencia: Registros de asistencia yo correo electrónico y/o memorando interno con observaciones en caso que aplique"/>
    <n v="1"/>
    <n v="1"/>
    <n v="1"/>
    <s v="Concepto Favorable"/>
    <m/>
    <m/>
    <m/>
    <s v=""/>
    <m/>
    <m/>
    <m/>
    <m/>
    <s v=""/>
    <m/>
    <n v="1"/>
    <n v="0"/>
    <n v="0"/>
    <n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4B77955D-5B14-4691-AAF2-D36C63397C01}" name="TablaDinámica2" cacheId="78"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rowHeaderCaption="Territorial evaluada">
  <location ref="B37:E60" firstHeaderRow="0" firstDataRow="1" firstDataCol="1"/>
  <pivotFields count="24">
    <pivotField showAll="0"/>
    <pivotField showAll="0"/>
    <pivotField axis="axisRow" showAll="0">
      <items count="23">
        <item x="0"/>
        <item x="1"/>
        <item x="2"/>
        <item x="3"/>
        <item x="4"/>
        <item x="5"/>
        <item x="6"/>
        <item x="7"/>
        <item x="8"/>
        <item x="9"/>
        <item x="10"/>
        <item x="12"/>
        <item x="13"/>
        <item x="14"/>
        <item x="15"/>
        <item x="16"/>
        <item x="17"/>
        <item x="18"/>
        <item x="19"/>
        <item x="20"/>
        <item x="11"/>
        <item x="2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showAll="0"/>
    <pivotField showAll="0"/>
    <pivotField dataField="1" showAll="0"/>
    <pivotField dataField="1" dragToRow="0" dragToCol="0" dragToPage="0" showAll="0" defaultSubtotal="0"/>
  </pivotFields>
  <rowFields count="1">
    <field x="2"/>
  </rowFields>
  <rowItems count="23">
    <i>
      <x/>
    </i>
    <i>
      <x v="1"/>
    </i>
    <i>
      <x v="2"/>
    </i>
    <i>
      <x v="3"/>
    </i>
    <i>
      <x v="4"/>
    </i>
    <i>
      <x v="5"/>
    </i>
    <i>
      <x v="6"/>
    </i>
    <i>
      <x v="7"/>
    </i>
    <i>
      <x v="8"/>
    </i>
    <i>
      <x v="9"/>
    </i>
    <i>
      <x v="10"/>
    </i>
    <i>
      <x v="11"/>
    </i>
    <i>
      <x v="12"/>
    </i>
    <i>
      <x v="13"/>
    </i>
    <i>
      <x v="14"/>
    </i>
    <i>
      <x v="15"/>
    </i>
    <i>
      <x v="16"/>
    </i>
    <i>
      <x v="17"/>
    </i>
    <i>
      <x v="18"/>
    </i>
    <i>
      <x v="19"/>
    </i>
    <i>
      <x v="20"/>
    </i>
    <i>
      <x v="21"/>
    </i>
    <i t="grand">
      <x/>
    </i>
  </rowItems>
  <colFields count="1">
    <field x="-2"/>
  </colFields>
  <colItems count="3">
    <i>
      <x/>
    </i>
    <i i="1">
      <x v="1"/>
    </i>
    <i i="2">
      <x v="2"/>
    </i>
  </colItems>
  <dataFields count="3">
    <dataField name=" Conteo FAVORABLE Territoriales" fld="22" baseField="0" baseItem="0"/>
    <dataField name=" Conteo _x000a_No Favorable Territoriales  " fld="20" baseField="0" baseItem="0"/>
    <dataField name="  Porcentaje de favorabilidad Territoriales  " fld="23" baseField="0" baseItem="0" numFmtId="9"/>
  </dataFields>
  <formats count="12">
    <format dxfId="200">
      <pivotArea outline="0" collapsedLevelsAreSubtotals="1" fieldPosition="0">
        <references count="1">
          <reference field="4294967294" count="1" selected="0">
            <x v="2"/>
          </reference>
        </references>
      </pivotArea>
    </format>
    <format dxfId="199">
      <pivotArea dataOnly="0" labelOnly="1" outline="0" fieldPosition="0">
        <references count="1">
          <reference field="4294967294" count="1">
            <x v="2"/>
          </reference>
        </references>
      </pivotArea>
    </format>
    <format dxfId="198">
      <pivotArea field="2" type="button" dataOnly="0" labelOnly="1" outline="0" axis="axisRow" fieldPosition="0"/>
    </format>
    <format dxfId="197">
      <pivotArea dataOnly="0" labelOnly="1" outline="0" fieldPosition="0">
        <references count="1">
          <reference field="4294967294" count="3">
            <x v="0"/>
            <x v="1"/>
            <x v="2"/>
          </reference>
        </references>
      </pivotArea>
    </format>
    <format dxfId="196">
      <pivotArea field="2" type="button" dataOnly="0" labelOnly="1" outline="0" axis="axisRow" fieldPosition="0"/>
    </format>
    <format dxfId="195">
      <pivotArea dataOnly="0" labelOnly="1" outline="0" fieldPosition="0">
        <references count="1">
          <reference field="4294967294" count="3">
            <x v="0"/>
            <x v="1"/>
            <x v="2"/>
          </reference>
        </references>
      </pivotArea>
    </format>
    <format dxfId="194">
      <pivotArea field="2" type="button" dataOnly="0" labelOnly="1" outline="0" axis="axisRow" fieldPosition="0"/>
    </format>
    <format dxfId="193">
      <pivotArea dataOnly="0" labelOnly="1" outline="0" fieldPosition="0">
        <references count="1">
          <reference field="4294967294" count="3">
            <x v="0"/>
            <x v="1"/>
            <x v="2"/>
          </reference>
        </references>
      </pivotArea>
    </format>
    <format dxfId="192">
      <pivotArea outline="0" collapsedLevelsAreSubtotals="1" fieldPosition="0">
        <references count="1">
          <reference field="4294967294" count="2" selected="0">
            <x v="0"/>
            <x v="1"/>
          </reference>
        </references>
      </pivotArea>
    </format>
    <format dxfId="191">
      <pivotArea dataOnly="0" labelOnly="1" outline="0" fieldPosition="0">
        <references count="1">
          <reference field="4294967294" count="2">
            <x v="0"/>
            <x v="1"/>
          </reference>
        </references>
      </pivotArea>
    </format>
    <format dxfId="190">
      <pivotArea outline="0" collapsedLevelsAreSubtotals="1" fieldPosition="0">
        <references count="1">
          <reference field="4294967294" count="1" selected="0">
            <x v="2"/>
          </reference>
        </references>
      </pivotArea>
    </format>
    <format dxfId="189">
      <pivotArea outline="0" collapsedLevelsAreSubtotals="1" fieldPosition="0">
        <references count="1">
          <reference field="4294967294" count="1" selected="0">
            <x v="2"/>
          </reference>
        </references>
      </pivotArea>
    </format>
  </formats>
  <conditionalFormats count="1">
    <conditionalFormat priority="1">
      <pivotAreas count="1">
        <pivotArea type="data" collapsedLevelsAreSubtotals="1" fieldPosition="0">
          <references count="2">
            <reference field="4294967294" count="1" selected="0">
              <x v="2"/>
            </reference>
            <reference field="2" count="22">
              <x v="0"/>
              <x v="1"/>
              <x v="2"/>
              <x v="3"/>
              <x v="4"/>
              <x v="5"/>
              <x v="6"/>
              <x v="7"/>
              <x v="8"/>
              <x v="9"/>
              <x v="10"/>
              <x v="11"/>
              <x v="12"/>
              <x v="13"/>
              <x v="14"/>
              <x v="15"/>
              <x v="16"/>
              <x v="17"/>
              <x v="18"/>
              <x v="19"/>
              <x v="20"/>
              <x v="21"/>
            </reference>
          </references>
        </pivotArea>
      </pivotAreas>
    </conditionalFormat>
  </conditional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437649CF-5BCE-4029-862B-C8F26081C8C7}" name="TablaDinámica1" cacheId="75"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rowHeaderCaption="Procesos evaluados">
  <location ref="B12:E33" firstHeaderRow="0" firstDataRow="1" firstDataCol="1"/>
  <pivotFields count="28">
    <pivotField showAll="0"/>
    <pivotField axis="axisRow" showAll="0">
      <items count="21">
        <item x="0"/>
        <item x="1"/>
        <item x="2"/>
        <item x="3"/>
        <item x="4"/>
        <item x="5"/>
        <item x="6"/>
        <item x="7"/>
        <item x="8"/>
        <item x="9"/>
        <item x="10"/>
        <item x="11"/>
        <item x="12"/>
        <item x="13"/>
        <item x="14"/>
        <item x="15"/>
        <item x="16"/>
        <item x="17"/>
        <item x="18"/>
        <item x="19"/>
        <item t="default"/>
      </items>
    </pivotField>
    <pivotField showAll="0"/>
    <pivotField showAll="0"/>
    <pivotField showAll="0"/>
    <pivotField showAll="0"/>
    <pivotField numFmtId="10"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showAll="0"/>
    <pivotField showAll="0"/>
    <pivotField dataField="1" showAll="0"/>
    <pivotField dataField="1" dragToRow="0" dragToCol="0" dragToPage="0" showAll="0" defaultSubtotal="0"/>
  </pivotFields>
  <rowFields count="1">
    <field x="1"/>
  </rowFields>
  <rowItems count="21">
    <i>
      <x/>
    </i>
    <i>
      <x v="1"/>
    </i>
    <i>
      <x v="2"/>
    </i>
    <i>
      <x v="3"/>
    </i>
    <i>
      <x v="4"/>
    </i>
    <i>
      <x v="5"/>
    </i>
    <i>
      <x v="6"/>
    </i>
    <i>
      <x v="7"/>
    </i>
    <i>
      <x v="8"/>
    </i>
    <i>
      <x v="9"/>
    </i>
    <i>
      <x v="10"/>
    </i>
    <i>
      <x v="11"/>
    </i>
    <i>
      <x v="12"/>
    </i>
    <i>
      <x v="13"/>
    </i>
    <i>
      <x v="14"/>
    </i>
    <i>
      <x v="15"/>
    </i>
    <i>
      <x v="16"/>
    </i>
    <i>
      <x v="17"/>
    </i>
    <i>
      <x v="18"/>
    </i>
    <i>
      <x v="19"/>
    </i>
    <i t="grand">
      <x/>
    </i>
  </rowItems>
  <colFields count="1">
    <field x="-2"/>
  </colFields>
  <colItems count="3">
    <i>
      <x/>
    </i>
    <i i="1">
      <x v="1"/>
    </i>
    <i i="2">
      <x v="2"/>
    </i>
  </colItems>
  <dataFields count="3">
    <dataField name=" Conteo FAVORABLE   " fld="26" baseField="0" baseItem="0"/>
    <dataField name=" Conteo _x000a_No FAVORABLE  " fld="24" baseField="0" baseItem="0"/>
    <dataField name="  Porcentaje de favorabilidad" fld="27" baseField="0" baseItem="0" numFmtId="9"/>
  </dataFields>
  <formats count="12">
    <format dxfId="212">
      <pivotArea field="1" type="button" dataOnly="0" labelOnly="1" outline="0" axis="axisRow" fieldPosition="0"/>
    </format>
    <format dxfId="211">
      <pivotArea dataOnly="0" labelOnly="1" outline="0" fieldPosition="0">
        <references count="1">
          <reference field="4294967294" count="3">
            <x v="0"/>
            <x v="1"/>
            <x v="2"/>
          </reference>
        </references>
      </pivotArea>
    </format>
    <format dxfId="210">
      <pivotArea field="1" type="button" dataOnly="0" labelOnly="1" outline="0" axis="axisRow" fieldPosition="0"/>
    </format>
    <format dxfId="209">
      <pivotArea dataOnly="0" labelOnly="1" outline="0" fieldPosition="0">
        <references count="1">
          <reference field="4294967294" count="3">
            <x v="0"/>
            <x v="1"/>
            <x v="2"/>
          </reference>
        </references>
      </pivotArea>
    </format>
    <format dxfId="208">
      <pivotArea field="1" type="button" dataOnly="0" labelOnly="1" outline="0" axis="axisRow" fieldPosition="0"/>
    </format>
    <format dxfId="207">
      <pivotArea dataOnly="0" labelOnly="1" outline="0" fieldPosition="0">
        <references count="1">
          <reference field="4294967294" count="3">
            <x v="0"/>
            <x v="1"/>
            <x v="2"/>
          </reference>
        </references>
      </pivotArea>
    </format>
    <format dxfId="206">
      <pivotArea outline="0" collapsedLevelsAreSubtotals="1" fieldPosition="0">
        <references count="1">
          <reference field="4294967294" count="1" selected="0">
            <x v="2"/>
          </reference>
        </references>
      </pivotArea>
    </format>
    <format dxfId="205">
      <pivotArea dataOnly="0" labelOnly="1" outline="0" fieldPosition="0">
        <references count="1">
          <reference field="4294967294" count="1">
            <x v="2"/>
          </reference>
        </references>
      </pivotArea>
    </format>
    <format dxfId="204">
      <pivotArea outline="0" collapsedLevelsAreSubtotals="1" fieldPosition="0">
        <references count="1">
          <reference field="4294967294" count="2" selected="0">
            <x v="0"/>
            <x v="1"/>
          </reference>
        </references>
      </pivotArea>
    </format>
    <format dxfId="203">
      <pivotArea dataOnly="0" labelOnly="1" outline="0" fieldPosition="0">
        <references count="1">
          <reference field="4294967294" count="2">
            <x v="0"/>
            <x v="1"/>
          </reference>
        </references>
      </pivotArea>
    </format>
    <format dxfId="202">
      <pivotArea outline="0" collapsedLevelsAreSubtotals="1" fieldPosition="0">
        <references count="1">
          <reference field="4294967294" count="1" selected="0">
            <x v="2"/>
          </reference>
        </references>
      </pivotArea>
    </format>
    <format dxfId="201">
      <pivotArea outline="0" collapsedLevelsAreSubtotals="1" fieldPosition="0">
        <references count="1">
          <reference field="4294967294" count="1" selected="0">
            <x v="2"/>
          </reference>
        </references>
      </pivotArea>
    </format>
  </formats>
  <conditionalFormats count="1">
    <conditionalFormat priority="3">
      <pivotAreas count="1">
        <pivotArea type="data" collapsedLevelsAreSubtotals="1" fieldPosition="0">
          <references count="2">
            <reference field="4294967294" count="1" selected="0">
              <x v="2"/>
            </reference>
            <reference field="1" count="20">
              <x v="0"/>
              <x v="1"/>
              <x v="2"/>
              <x v="3"/>
              <x v="4"/>
              <x v="5"/>
              <x v="6"/>
              <x v="7"/>
              <x v="8"/>
              <x v="9"/>
              <x v="10"/>
              <x v="11"/>
              <x v="12"/>
              <x v="13"/>
              <x v="14"/>
              <x v="15"/>
              <x v="16"/>
              <x v="17"/>
              <x v="18"/>
              <x v="19"/>
            </reference>
          </references>
        </pivotArea>
      </pivotAreas>
    </conditionalFormat>
  </conditional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7B70C77-B70F-434E-A50D-AFFAEE89C48B}" name="Tabla13" displayName="Tabla13" ref="A3:W80" totalsRowShown="0" headerRowDxfId="188" tableBorderDxfId="187">
  <autoFilter ref="A3:W80" xr:uid="{00206C17-454E-4A41-8254-A68CD9ECDC29}"/>
  <sortState xmlns:xlrd2="http://schemas.microsoft.com/office/spreadsheetml/2017/richdata2" ref="A4:W80">
    <sortCondition ref="B3:B80"/>
  </sortState>
  <tableColumns count="23">
    <tableColumn id="1" xr3:uid="{022288B7-5F40-4E20-BEC5-F059B8B76436}" name="ID" dataDxfId="186"/>
    <tableColumn id="2" xr3:uid="{CA5F54DA-5B4A-4C16-9098-1A5C157849C9}" name="Proceso" dataDxfId="185"/>
    <tableColumn id="3" xr3:uid="{24094075-423D-4F1E-86CA-0F9670FBA1CC}" name="Riesgo" dataDxfId="184"/>
    <tableColumn id="4" xr3:uid="{EDD7E6EB-9C76-482E-872A-77E362E758F8}" name="Control 1" dataDxfId="183"/>
    <tableColumn id="5" xr3:uid="{DFFC9DC8-1986-4F68-A7A2-1CC9F608E3F3}" name="Meta" dataDxfId="182"/>
    <tableColumn id="6" xr3:uid="{36F6C2A6-ECFD-4928-973C-3B962F01A26F}" name="Ejecutado" dataDxfId="181"/>
    <tableColumn id="7" xr3:uid="{1F51C628-4FF4-4276-B3C8-AEF03DA66B46}" name="Avance" dataDxfId="180">
      <calculatedColumnFormula>+IFERROR(Tabla13[[#This Row],[Ejecutado]]/Tabla13[[#This Row],[Meta]],0)</calculatedColumnFormula>
    </tableColumn>
    <tableColumn id="9" xr3:uid="{A27C3C7D-DF04-4C55-BC2C-51A94AB7CE5C}" name="Concepto OCI" dataDxfId="179"/>
    <tableColumn id="10" xr3:uid="{7ECC3D33-2F0E-47AB-AEAE-563C0BC2437B}" name="Control 2" dataDxfId="178"/>
    <tableColumn id="11" xr3:uid="{7E37F016-2F07-41A2-9F4E-EC3E7BA7FCFE}" name="Meta2" dataDxfId="177"/>
    <tableColumn id="12" xr3:uid="{73BB90B0-8C35-4368-A7A8-F4548E8735C1}" name="Ejecutado3" dataDxfId="176"/>
    <tableColumn id="13" xr3:uid="{150B4956-8559-44CB-9625-7BBAA63F83A1}" name="Avance4" dataDxfId="175">
      <calculatedColumnFormula>+IFERROR(Tabla13[[#This Row],[Ejecutado3]]/Tabla13[[#This Row],[Meta2]],0)</calculatedColumnFormula>
    </tableColumn>
    <tableColumn id="15" xr3:uid="{93AA908C-A0EA-4D12-8349-5AFEFFD3D9C3}" name="Concepto OCI6" dataDxfId="174"/>
    <tableColumn id="16" xr3:uid="{C9FFCAF4-BC74-4114-81B2-09402441F3F2}" name="Control 3" dataDxfId="173"/>
    <tableColumn id="17" xr3:uid="{3808A64D-B8D7-40B7-871E-A8EA4FCBC83F}" name="Meta7" dataDxfId="172"/>
    <tableColumn id="18" xr3:uid="{6A7DA0B9-D1B9-4D47-AAF1-17622CFDCB51}" name="Ejecutado8" dataDxfId="171"/>
    <tableColumn id="19" xr3:uid="{6455A373-3470-4276-B31C-95C2BD14029B}" name="Avance9" dataDxfId="170"/>
    <tableColumn id="21" xr3:uid="{6BEC5243-9AA4-43A4-B8D6-243D752ECA07}" name="Concepto OCI11" dataDxfId="169"/>
    <tableColumn id="22" xr3:uid="{DA6BAC58-5CE7-446C-AD8D-0A5C5C27A112}" name="Control 4" dataDxfId="168"/>
    <tableColumn id="23" xr3:uid="{1E7C7CA1-02B8-422D-823C-B3857F5B2038}" name="Meta12" dataDxfId="167"/>
    <tableColumn id="24" xr3:uid="{B24C89C3-F1C9-47F3-9E23-50D5E42C2E1D}" name="Ejecutado13" dataDxfId="166"/>
    <tableColumn id="25" xr3:uid="{CF9CEA7A-1230-429E-84C9-E1252C031816}" name="Avance14" dataDxfId="165"/>
    <tableColumn id="27" xr3:uid="{EC8DC301-AC69-44BC-8F90-6D4FBD6BD5CF}" name="Concepto OCI16" dataDxfId="164"/>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94DDD05-24A5-4EFE-83EE-346CD8F97957}" name="Tabla133" displayName="Tabla133" ref="A3:V377" totalsRowShown="0" headerRowDxfId="163" dataDxfId="120" tableBorderDxfId="162">
  <autoFilter ref="A3:V377" xr:uid="{8B72639E-28AB-49B3-9131-BAC5CD3DD603}"/>
  <sortState xmlns:xlrd2="http://schemas.microsoft.com/office/spreadsheetml/2017/richdata2" ref="A4:V361">
    <sortCondition ref="C4:C361"/>
    <sortCondition ref="B4:B361"/>
  </sortState>
  <tableColumns count="22">
    <tableColumn id="1" xr3:uid="{FA3A0D9C-1DEB-4F4D-9850-A96AD13BDD26}" name="ID" dataDxfId="142" totalsRowDxfId="161"/>
    <tableColumn id="2" xr3:uid="{A50CF9ED-9F1D-493A-83ED-7852EF5C45D5}" name="Proceso" dataDxfId="141" totalsRowDxfId="160"/>
    <tableColumn id="28" xr3:uid="{F52761BD-8A24-4FDE-B6DD-2D89CB57E761}" name="Territorial" dataDxfId="140" totalsRowDxfId="159"/>
    <tableColumn id="3" xr3:uid="{AB52EB02-5030-4EDF-9AD6-E37DCC6ACCAC}" name="Riesgo" dataDxfId="139" totalsRowDxfId="158"/>
    <tableColumn id="4" xr3:uid="{E95D8B6A-2F8A-4D0B-B72B-3D9686BCA336}" name="Control 1" dataDxfId="138" totalsRowDxfId="157"/>
    <tableColumn id="5" xr3:uid="{23F48BFE-80CA-4E49-9EEA-95335CA9459C}" name="Meta" dataDxfId="137" totalsRowDxfId="156"/>
    <tableColumn id="6" xr3:uid="{1439006E-96A8-4716-90C7-979E1FBA6261}" name="Ejecutado" dataDxfId="136" totalsRowDxfId="155"/>
    <tableColumn id="7" xr3:uid="{FDFD7DE8-2564-453D-8B39-7C49991FC137}" name="Avance" dataDxfId="135" totalsRowDxfId="154"/>
    <tableColumn id="8" xr3:uid="{A1C0C4A1-5D8A-44AC-8650-8BFCC6C0347C}" name="Concepto" dataDxfId="134" totalsRowDxfId="153"/>
    <tableColumn id="10" xr3:uid="{43657C02-2557-485C-A11B-B6AC41B2BCD0}" name="Control 2" dataDxfId="133" totalsRowDxfId="152"/>
    <tableColumn id="11" xr3:uid="{8198EA67-2259-4E61-BA50-66E1D08C169B}" name="Meta2" dataDxfId="132" totalsRowDxfId="151"/>
    <tableColumn id="12" xr3:uid="{459E9CF5-6264-4D71-8A2B-8D5F22654825}" name="Ejecutado3" dataDxfId="131" totalsRowDxfId="150"/>
    <tableColumn id="13" xr3:uid="{EE25305E-3470-49B7-A2FC-F5FE0C917FCA}" name="Avance4" dataDxfId="130" totalsRowDxfId="149"/>
    <tableColumn id="14" xr3:uid="{CE20A8D7-E99C-4B0D-91FC-1F204DCE2DE4}" name="Concepto2" dataDxfId="129" totalsRowDxfId="148"/>
    <tableColumn id="16" xr3:uid="{C1E12094-25CF-4444-A329-D0BBCE1E27F2}" name="Control 3" dataDxfId="128" totalsRowDxfId="147"/>
    <tableColumn id="17" xr3:uid="{8CF94529-8AAA-486B-A0DD-799A3621A06F}" name="Meta7" dataDxfId="127" totalsRowDxfId="146"/>
    <tableColumn id="18" xr3:uid="{143343E3-CF52-41F3-BE14-D2001A231458}" name="Ejecutado8" dataDxfId="126" totalsRowDxfId="145"/>
    <tableColumn id="19" xr3:uid="{3D91D0A8-EF87-4627-A93F-A276DF807222}" name="Avance9" dataDxfId="125" totalsRowDxfId="144"/>
    <tableColumn id="20" xr3:uid="{B44E5F00-0103-41B8-A86E-8CA3C430B865}" name="Concepto3" dataDxfId="124" totalsRowDxfId="143"/>
    <tableColumn id="9" xr3:uid="{6F5F2CD9-8920-482B-B8A5-F936B1A14A49}" name="Conteo FAVORABLE" dataDxfId="123">
      <calculatedColumnFormula>+COUNTIF(Tabla133[[#This Row],[Concepto]:[Concepto3]],"Concepto Favorable")</calculatedColumnFormula>
    </tableColumn>
    <tableColumn id="15" xr3:uid="{A18A7114-AC8E-4FFC-9376-9859651C6823}" name="Conteo _x000a_No Favorable" dataDxfId="122">
      <calculatedColumnFormula>+COUNTIF(Tabla133[[#This Row],[Concepto]:[Concepto3]],"Concepto No Favorable")</calculatedColumnFormula>
    </tableColumn>
    <tableColumn id="21" xr3:uid="{C2360219-A4CC-454B-AC49-8A7E476583D1}" name="Conteo SIN META" dataDxfId="121">
      <calculatedColumnFormula>+COUNTIF(Tabla133[[#This Row],[Concepto]:[Concepto3]],"Sin meta asignada en el periodo")</calculatedColumnFormula>
    </tableColumn>
  </tableColumns>
  <tableStyleInfo name="TableStyleLight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6F965-FD70-4612-8F89-B8EB5A36E4D5}">
  <dimension ref="A1:AB62"/>
  <sheetViews>
    <sheetView showGridLines="0" tabSelected="1" zoomScale="85" zoomScaleNormal="85" zoomScaleSheetLayoutView="85" workbookViewId="0">
      <selection activeCell="I11" sqref="I11"/>
    </sheetView>
  </sheetViews>
  <sheetFormatPr baseColWidth="10" defaultColWidth="0" defaultRowHeight="15" zeroHeight="1" x14ac:dyDescent="0.25"/>
  <cols>
    <col min="1" max="1" width="3.28515625" customWidth="1"/>
    <col min="2" max="2" width="53.5703125" customWidth="1"/>
    <col min="3" max="3" width="11.42578125" style="1" bestFit="1" customWidth="1"/>
    <col min="4" max="4" width="12.7109375" style="1" bestFit="1" customWidth="1"/>
    <col min="5" max="5" width="14.140625" style="27" bestFit="1" customWidth="1"/>
    <col min="6" max="7" width="2" bestFit="1" customWidth="1"/>
    <col min="8" max="8" width="12.5703125" bestFit="1" customWidth="1"/>
    <col min="9" max="11" width="11.42578125" customWidth="1"/>
    <col min="29" max="16384" width="11.42578125" hidden="1"/>
  </cols>
  <sheetData>
    <row r="1" spans="1:28" s="25" customFormat="1" ht="18.75" x14ac:dyDescent="0.2">
      <c r="A1" s="23"/>
      <c r="B1" s="24"/>
      <c r="C1" s="23"/>
      <c r="D1" s="23"/>
      <c r="E1" s="32"/>
    </row>
    <row r="2" spans="1:28" s="25" customFormat="1" ht="18.75" x14ac:dyDescent="0.3">
      <c r="C2" s="35"/>
      <c r="D2" s="1"/>
      <c r="E2" s="27"/>
      <c r="F2"/>
      <c r="G2"/>
      <c r="H2"/>
      <c r="I2"/>
      <c r="J2"/>
      <c r="K2"/>
      <c r="L2"/>
      <c r="M2"/>
      <c r="N2"/>
      <c r="O2"/>
      <c r="P2"/>
      <c r="Q2"/>
      <c r="R2"/>
      <c r="S2"/>
      <c r="T2"/>
      <c r="U2"/>
      <c r="V2"/>
      <c r="W2"/>
      <c r="X2"/>
      <c r="Y2"/>
      <c r="Z2"/>
      <c r="AA2"/>
      <c r="AB2"/>
    </row>
    <row r="3" spans="1:28" s="25" customFormat="1" ht="15.75" x14ac:dyDescent="0.25">
      <c r="B3" s="26"/>
      <c r="C3" s="36"/>
      <c r="D3" s="1"/>
      <c r="E3" s="27"/>
      <c r="F3"/>
      <c r="G3"/>
      <c r="H3"/>
      <c r="I3"/>
      <c r="J3"/>
      <c r="K3" s="27"/>
      <c r="L3"/>
      <c r="M3"/>
      <c r="N3"/>
      <c r="O3"/>
      <c r="P3"/>
      <c r="Q3"/>
      <c r="R3"/>
      <c r="S3"/>
      <c r="T3"/>
      <c r="U3"/>
      <c r="V3"/>
      <c r="W3"/>
      <c r="X3"/>
      <c r="Y3"/>
      <c r="Z3"/>
      <c r="AA3"/>
      <c r="AB3"/>
    </row>
    <row r="4" spans="1:28" x14ac:dyDescent="0.25">
      <c r="K4" s="27"/>
    </row>
    <row r="5" spans="1:28" x14ac:dyDescent="0.25">
      <c r="K5" s="27"/>
    </row>
    <row r="6" spans="1:28" ht="15.75" x14ac:dyDescent="0.25">
      <c r="B6" s="28" t="s">
        <v>364</v>
      </c>
      <c r="C6" s="36"/>
      <c r="K6" s="27"/>
    </row>
    <row r="7" spans="1:28" x14ac:dyDescent="0.25">
      <c r="K7" s="27"/>
    </row>
    <row r="8" spans="1:28" x14ac:dyDescent="0.25">
      <c r="K8" s="27"/>
    </row>
    <row r="9" spans="1:28" x14ac:dyDescent="0.25">
      <c r="K9" s="27"/>
    </row>
    <row r="10" spans="1:28" ht="15.75" x14ac:dyDescent="0.25">
      <c r="B10" s="28" t="s">
        <v>365</v>
      </c>
      <c r="K10" s="27"/>
    </row>
    <row r="11" spans="1:28" x14ac:dyDescent="0.25"/>
    <row r="12" spans="1:28" s="22" customFormat="1" ht="45" x14ac:dyDescent="0.25">
      <c r="B12" s="30" t="s">
        <v>374</v>
      </c>
      <c r="C12" s="31" t="s">
        <v>369</v>
      </c>
      <c r="D12" s="31" t="s">
        <v>370</v>
      </c>
      <c r="E12" s="33" t="s">
        <v>367</v>
      </c>
    </row>
    <row r="13" spans="1:28" x14ac:dyDescent="0.25">
      <c r="B13" s="29" t="s">
        <v>329</v>
      </c>
      <c r="C13" s="37">
        <v>2</v>
      </c>
      <c r="D13" s="37">
        <v>0</v>
      </c>
      <c r="E13" s="39">
        <v>1</v>
      </c>
    </row>
    <row r="14" spans="1:28" x14ac:dyDescent="0.25">
      <c r="B14" s="29" t="s">
        <v>31</v>
      </c>
      <c r="C14" s="37">
        <v>13</v>
      </c>
      <c r="D14" s="37">
        <v>0</v>
      </c>
      <c r="E14" s="39">
        <v>1</v>
      </c>
    </row>
    <row r="15" spans="1:28" x14ac:dyDescent="0.25">
      <c r="B15" s="29" t="s">
        <v>205</v>
      </c>
      <c r="C15" s="37">
        <v>12</v>
      </c>
      <c r="D15" s="37">
        <v>0</v>
      </c>
      <c r="E15" s="39">
        <v>1</v>
      </c>
    </row>
    <row r="16" spans="1:28" x14ac:dyDescent="0.25">
      <c r="B16" s="29" t="s">
        <v>266</v>
      </c>
      <c r="C16" s="37">
        <v>9</v>
      </c>
      <c r="D16" s="37">
        <v>0</v>
      </c>
      <c r="E16" s="39">
        <v>1</v>
      </c>
    </row>
    <row r="17" spans="2:5" x14ac:dyDescent="0.25">
      <c r="B17" s="29" t="s">
        <v>296</v>
      </c>
      <c r="C17" s="37">
        <v>5</v>
      </c>
      <c r="D17" s="37">
        <v>0</v>
      </c>
      <c r="E17" s="39">
        <v>1</v>
      </c>
    </row>
    <row r="18" spans="2:5" x14ac:dyDescent="0.25">
      <c r="B18" s="29" t="s">
        <v>79</v>
      </c>
      <c r="C18" s="37">
        <v>7</v>
      </c>
      <c r="D18" s="37">
        <v>0</v>
      </c>
      <c r="E18" s="39">
        <v>1</v>
      </c>
    </row>
    <row r="19" spans="2:5" x14ac:dyDescent="0.25">
      <c r="B19" s="29" t="s">
        <v>56</v>
      </c>
      <c r="C19" s="37">
        <v>3</v>
      </c>
      <c r="D19" s="37">
        <v>0</v>
      </c>
      <c r="E19" s="39">
        <v>1</v>
      </c>
    </row>
    <row r="20" spans="2:5" x14ac:dyDescent="0.25">
      <c r="B20" s="29" t="s">
        <v>143</v>
      </c>
      <c r="C20" s="37">
        <v>7</v>
      </c>
      <c r="D20" s="37">
        <v>1</v>
      </c>
      <c r="E20" s="39">
        <v>0.875</v>
      </c>
    </row>
    <row r="21" spans="2:5" x14ac:dyDescent="0.25">
      <c r="B21" s="29" t="s">
        <v>188</v>
      </c>
      <c r="C21" s="37">
        <v>6</v>
      </c>
      <c r="D21" s="37">
        <v>1</v>
      </c>
      <c r="E21" s="39">
        <v>0.8571428571428571</v>
      </c>
    </row>
    <row r="22" spans="2:5" x14ac:dyDescent="0.25">
      <c r="B22" s="29" t="s">
        <v>229</v>
      </c>
      <c r="C22" s="37">
        <v>13</v>
      </c>
      <c r="D22" s="37">
        <v>0</v>
      </c>
      <c r="E22" s="39">
        <v>1</v>
      </c>
    </row>
    <row r="23" spans="2:5" x14ac:dyDescent="0.25">
      <c r="B23" s="29" t="s">
        <v>93</v>
      </c>
      <c r="C23" s="37">
        <v>6</v>
      </c>
      <c r="D23" s="37">
        <v>0</v>
      </c>
      <c r="E23" s="39">
        <v>1</v>
      </c>
    </row>
    <row r="24" spans="2:5" x14ac:dyDescent="0.25">
      <c r="B24" s="29" t="s">
        <v>66</v>
      </c>
      <c r="C24" s="37">
        <v>6</v>
      </c>
      <c r="D24" s="37">
        <v>0</v>
      </c>
      <c r="E24" s="39">
        <v>1</v>
      </c>
    </row>
    <row r="25" spans="2:5" x14ac:dyDescent="0.25">
      <c r="B25" s="29" t="s">
        <v>158</v>
      </c>
      <c r="C25" s="37">
        <v>6</v>
      </c>
      <c r="D25" s="37">
        <v>0</v>
      </c>
      <c r="E25" s="39">
        <v>1</v>
      </c>
    </row>
    <row r="26" spans="2:5" x14ac:dyDescent="0.25">
      <c r="B26" s="29" t="s">
        <v>311</v>
      </c>
      <c r="C26" s="37">
        <v>9</v>
      </c>
      <c r="D26" s="37">
        <v>0</v>
      </c>
      <c r="E26" s="39">
        <v>1</v>
      </c>
    </row>
    <row r="27" spans="2:5" x14ac:dyDescent="0.25">
      <c r="B27" s="29" t="s">
        <v>249</v>
      </c>
      <c r="C27" s="37">
        <v>8</v>
      </c>
      <c r="D27" s="37">
        <v>0</v>
      </c>
      <c r="E27" s="39">
        <v>1</v>
      </c>
    </row>
    <row r="28" spans="2:5" x14ac:dyDescent="0.25">
      <c r="B28" s="29" t="s">
        <v>172</v>
      </c>
      <c r="C28" s="37">
        <v>7</v>
      </c>
      <c r="D28" s="37">
        <v>2</v>
      </c>
      <c r="E28" s="39">
        <v>0.77777777777777779</v>
      </c>
    </row>
    <row r="29" spans="2:5" x14ac:dyDescent="0.25">
      <c r="B29" s="29" t="s">
        <v>107</v>
      </c>
      <c r="C29" s="37">
        <v>9</v>
      </c>
      <c r="D29" s="37">
        <v>0</v>
      </c>
      <c r="E29" s="39">
        <v>1</v>
      </c>
    </row>
    <row r="30" spans="2:5" x14ac:dyDescent="0.25">
      <c r="B30" s="29" t="s">
        <v>286</v>
      </c>
      <c r="C30" s="37">
        <v>5</v>
      </c>
      <c r="D30" s="37">
        <v>0</v>
      </c>
      <c r="E30" s="39">
        <v>1</v>
      </c>
    </row>
    <row r="31" spans="2:5" x14ac:dyDescent="0.25">
      <c r="B31" s="29" t="s">
        <v>129</v>
      </c>
      <c r="C31" s="37">
        <v>7</v>
      </c>
      <c r="D31" s="37">
        <v>0</v>
      </c>
      <c r="E31" s="39">
        <v>1</v>
      </c>
    </row>
    <row r="32" spans="2:5" x14ac:dyDescent="0.25">
      <c r="B32" s="29" t="s">
        <v>121</v>
      </c>
      <c r="C32" s="37">
        <v>4</v>
      </c>
      <c r="D32" s="37">
        <v>0</v>
      </c>
      <c r="E32" s="39">
        <v>1</v>
      </c>
    </row>
    <row r="33" spans="2:11" x14ac:dyDescent="0.25">
      <c r="B33" s="29" t="s">
        <v>366</v>
      </c>
      <c r="C33" s="37">
        <v>144</v>
      </c>
      <c r="D33" s="37">
        <v>4</v>
      </c>
      <c r="E33" s="39">
        <v>0.97297297297297303</v>
      </c>
    </row>
    <row r="34" spans="2:11" x14ac:dyDescent="0.25">
      <c r="E34" s="34"/>
    </row>
    <row r="35" spans="2:11" ht="15.75" x14ac:dyDescent="0.25">
      <c r="B35" s="28" t="s">
        <v>368</v>
      </c>
      <c r="K35" s="27"/>
    </row>
    <row r="36" spans="2:11" x14ac:dyDescent="0.25"/>
    <row r="37" spans="2:11" s="31" customFormat="1" ht="60" x14ac:dyDescent="0.25">
      <c r="B37" s="30" t="s">
        <v>375</v>
      </c>
      <c r="C37" s="31" t="s">
        <v>372</v>
      </c>
      <c r="D37" s="31" t="s">
        <v>373</v>
      </c>
      <c r="E37" s="33" t="s">
        <v>371</v>
      </c>
    </row>
    <row r="38" spans="2:11" x14ac:dyDescent="0.25">
      <c r="B38" s="29" t="s">
        <v>340</v>
      </c>
      <c r="C38" s="37">
        <v>22</v>
      </c>
      <c r="D38" s="37">
        <v>0</v>
      </c>
      <c r="E38" s="39">
        <v>1</v>
      </c>
    </row>
    <row r="39" spans="2:11" x14ac:dyDescent="0.25">
      <c r="B39" s="29" t="s">
        <v>343</v>
      </c>
      <c r="C39" s="37">
        <v>22</v>
      </c>
      <c r="D39" s="37">
        <v>0</v>
      </c>
      <c r="E39" s="39">
        <v>1</v>
      </c>
    </row>
    <row r="40" spans="2:11" x14ac:dyDescent="0.25">
      <c r="B40" s="29" t="s">
        <v>344</v>
      </c>
      <c r="C40" s="37">
        <v>22</v>
      </c>
      <c r="D40" s="37">
        <v>0</v>
      </c>
      <c r="E40" s="39">
        <v>1</v>
      </c>
    </row>
    <row r="41" spans="2:11" x14ac:dyDescent="0.25">
      <c r="B41" s="29" t="s">
        <v>345</v>
      </c>
      <c r="C41" s="37">
        <v>16</v>
      </c>
      <c r="D41" s="37">
        <v>6</v>
      </c>
      <c r="E41" s="39">
        <v>0.72727272727272729</v>
      </c>
    </row>
    <row r="42" spans="2:11" x14ac:dyDescent="0.25">
      <c r="B42" s="29" t="s">
        <v>346</v>
      </c>
      <c r="C42" s="37">
        <v>17</v>
      </c>
      <c r="D42" s="37">
        <v>5</v>
      </c>
      <c r="E42" s="39">
        <v>0.77272727272727271</v>
      </c>
    </row>
    <row r="43" spans="2:11" x14ac:dyDescent="0.25">
      <c r="B43" s="29" t="s">
        <v>347</v>
      </c>
      <c r="C43" s="37">
        <v>22</v>
      </c>
      <c r="D43" s="37">
        <v>0</v>
      </c>
      <c r="E43" s="39">
        <v>1</v>
      </c>
    </row>
    <row r="44" spans="2:11" x14ac:dyDescent="0.25">
      <c r="B44" s="29" t="s">
        <v>348</v>
      </c>
      <c r="C44" s="37">
        <v>22</v>
      </c>
      <c r="D44" s="37">
        <v>0</v>
      </c>
      <c r="E44" s="39">
        <v>1</v>
      </c>
    </row>
    <row r="45" spans="2:11" x14ac:dyDescent="0.25">
      <c r="B45" s="29" t="s">
        <v>349</v>
      </c>
      <c r="C45" s="37">
        <v>21</v>
      </c>
      <c r="D45" s="37">
        <v>1</v>
      </c>
      <c r="E45" s="39">
        <v>0.95454545454545459</v>
      </c>
    </row>
    <row r="46" spans="2:11" x14ac:dyDescent="0.25">
      <c r="B46" s="29" t="s">
        <v>350</v>
      </c>
      <c r="C46" s="37">
        <v>22</v>
      </c>
      <c r="D46" s="37">
        <v>0</v>
      </c>
      <c r="E46" s="39">
        <v>1</v>
      </c>
    </row>
    <row r="47" spans="2:11" x14ac:dyDescent="0.25">
      <c r="B47" s="29" t="s">
        <v>351</v>
      </c>
      <c r="C47" s="37">
        <v>15</v>
      </c>
      <c r="D47" s="37">
        <v>7</v>
      </c>
      <c r="E47" s="39">
        <v>0.68181818181818177</v>
      </c>
    </row>
    <row r="48" spans="2:11" x14ac:dyDescent="0.25">
      <c r="B48" s="29" t="s">
        <v>352</v>
      </c>
      <c r="C48" s="37">
        <v>22</v>
      </c>
      <c r="D48" s="37">
        <v>0</v>
      </c>
      <c r="E48" s="39">
        <v>1</v>
      </c>
    </row>
    <row r="49" spans="2:5" x14ac:dyDescent="0.25">
      <c r="B49" s="29" t="s">
        <v>353</v>
      </c>
      <c r="C49" s="37">
        <v>22</v>
      </c>
      <c r="D49" s="37">
        <v>0</v>
      </c>
      <c r="E49" s="39">
        <v>1</v>
      </c>
    </row>
    <row r="50" spans="2:5" x14ac:dyDescent="0.25">
      <c r="B50" s="29" t="s">
        <v>8</v>
      </c>
      <c r="C50" s="37">
        <v>21</v>
      </c>
      <c r="D50" s="37">
        <v>1</v>
      </c>
      <c r="E50" s="39">
        <v>0.95454545454545459</v>
      </c>
    </row>
    <row r="51" spans="2:5" x14ac:dyDescent="0.25">
      <c r="B51" s="29" t="s">
        <v>354</v>
      </c>
      <c r="C51" s="37">
        <v>22</v>
      </c>
      <c r="D51" s="37">
        <v>0</v>
      </c>
      <c r="E51" s="39">
        <v>1</v>
      </c>
    </row>
    <row r="52" spans="2:5" x14ac:dyDescent="0.25">
      <c r="B52" s="29" t="s">
        <v>355</v>
      </c>
      <c r="C52" s="37">
        <v>19</v>
      </c>
      <c r="D52" s="37">
        <v>3</v>
      </c>
      <c r="E52" s="39">
        <v>0.86363636363636365</v>
      </c>
    </row>
    <row r="53" spans="2:5" x14ac:dyDescent="0.25">
      <c r="B53" s="29" t="s">
        <v>356</v>
      </c>
      <c r="C53" s="37">
        <v>22</v>
      </c>
      <c r="D53" s="37">
        <v>0</v>
      </c>
      <c r="E53" s="39">
        <v>1</v>
      </c>
    </row>
    <row r="54" spans="2:5" x14ac:dyDescent="0.25">
      <c r="B54" s="29" t="s">
        <v>357</v>
      </c>
      <c r="C54" s="37">
        <v>0</v>
      </c>
      <c r="D54" s="37">
        <v>22</v>
      </c>
      <c r="E54" s="39">
        <v>0</v>
      </c>
    </row>
    <row r="55" spans="2:5" x14ac:dyDescent="0.25">
      <c r="B55" s="29" t="s">
        <v>358</v>
      </c>
      <c r="C55" s="37">
        <v>21</v>
      </c>
      <c r="D55" s="37">
        <v>1</v>
      </c>
      <c r="E55" s="39">
        <v>0.95454545454545459</v>
      </c>
    </row>
    <row r="56" spans="2:5" x14ac:dyDescent="0.25">
      <c r="B56" s="29" t="s">
        <v>359</v>
      </c>
      <c r="C56" s="37">
        <v>21</v>
      </c>
      <c r="D56" s="37">
        <v>1</v>
      </c>
      <c r="E56" s="39">
        <v>0.95454545454545459</v>
      </c>
    </row>
    <row r="57" spans="2:5" x14ac:dyDescent="0.25">
      <c r="B57" s="29" t="s">
        <v>360</v>
      </c>
      <c r="C57" s="37">
        <v>21</v>
      </c>
      <c r="D57" s="37">
        <v>1</v>
      </c>
      <c r="E57" s="39">
        <v>0.95454545454545459</v>
      </c>
    </row>
    <row r="58" spans="2:5" x14ac:dyDescent="0.25">
      <c r="B58" s="29" t="s">
        <v>376</v>
      </c>
      <c r="C58" s="37">
        <v>20</v>
      </c>
      <c r="D58" s="37">
        <v>2</v>
      </c>
      <c r="E58" s="39">
        <v>0.90909090909090906</v>
      </c>
    </row>
    <row r="59" spans="2:5" x14ac:dyDescent="0.25">
      <c r="B59" s="29" t="s">
        <v>377</v>
      </c>
      <c r="C59" s="37">
        <v>22</v>
      </c>
      <c r="D59" s="37">
        <v>0</v>
      </c>
      <c r="E59" s="39">
        <v>1</v>
      </c>
    </row>
    <row r="60" spans="2:5" x14ac:dyDescent="0.25">
      <c r="B60" s="29" t="s">
        <v>366</v>
      </c>
      <c r="C60" s="37">
        <v>434</v>
      </c>
      <c r="D60" s="37">
        <v>50</v>
      </c>
      <c r="E60" s="39">
        <v>0.89669421487603307</v>
      </c>
    </row>
    <row r="61" spans="2:5" x14ac:dyDescent="0.25">
      <c r="E61" s="34"/>
    </row>
    <row r="62" spans="2:5" x14ac:dyDescent="0.25">
      <c r="E62" s="34"/>
    </row>
  </sheetData>
  <conditionalFormatting sqref="E34">
    <cfRule type="colorScale" priority="5">
      <colorScale>
        <cfvo type="min"/>
        <cfvo type="percentile" val="50"/>
        <cfvo type="max"/>
        <color rgb="FFF8696B"/>
        <color rgb="FFFFEB84"/>
        <color rgb="FF63BE7B"/>
      </colorScale>
    </cfRule>
  </conditionalFormatting>
  <conditionalFormatting sqref="E61:E62 E37">
    <cfRule type="colorScale" priority="4">
      <colorScale>
        <cfvo type="min"/>
        <cfvo type="percentile" val="50"/>
        <cfvo type="max"/>
        <color rgb="FFF8696B"/>
        <color rgb="FFFFEB84"/>
        <color rgb="FF63BE7B"/>
      </colorScale>
    </cfRule>
  </conditionalFormatting>
  <conditionalFormatting pivot="1" sqref="E13:E32">
    <cfRule type="colorScale" priority="3">
      <colorScale>
        <cfvo type="min"/>
        <cfvo type="percentile" val="50"/>
        <cfvo type="max"/>
        <color rgb="FFF8696B"/>
        <color rgb="FFFFEB84"/>
        <color rgb="FF63BE7B"/>
      </colorScale>
    </cfRule>
  </conditionalFormatting>
  <conditionalFormatting pivot="1" sqref="E38:E59">
    <cfRule type="colorScale" priority="1">
      <colorScale>
        <cfvo type="min"/>
        <cfvo type="percentile" val="50"/>
        <cfvo type="max"/>
        <color rgb="FFF8696B"/>
        <color rgb="FFFFEB84"/>
        <color rgb="FF63BE7B"/>
      </colorScale>
    </cfRule>
  </conditionalFormatting>
  <pageMargins left="0.7" right="0.7" top="0.75" bottom="0.75" header="0.3" footer="0.3"/>
  <pageSetup scale="60"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A1467-A666-4771-A48A-9B790DED9ACF}">
  <sheetPr>
    <tabColor rgb="FF92D050"/>
  </sheetPr>
  <dimension ref="A1:AA80"/>
  <sheetViews>
    <sheetView view="pageBreakPreview" zoomScale="70" zoomScaleNormal="70" zoomScaleSheetLayoutView="70" workbookViewId="0">
      <pane xSplit="3" ySplit="3" topLeftCell="D4" activePane="bottomRight" state="frozen"/>
      <selection activeCell="A3" sqref="A3:AA80"/>
      <selection pane="topRight" activeCell="A3" sqref="A3:AA80"/>
      <selection pane="bottomLeft" activeCell="A3" sqref="A3:AA80"/>
      <selection pane="bottomRight" activeCell="A4" sqref="A4"/>
    </sheetView>
  </sheetViews>
  <sheetFormatPr baseColWidth="10" defaultRowHeight="15" x14ac:dyDescent="0.25"/>
  <cols>
    <col min="1" max="1" width="8.28515625" customWidth="1"/>
    <col min="2" max="2" width="25.140625" customWidth="1"/>
    <col min="3" max="3" width="43.140625" customWidth="1"/>
    <col min="4" max="4" width="49.140625" customWidth="1"/>
    <col min="5" max="5" width="9.85546875" style="1" customWidth="1"/>
    <col min="6" max="6" width="12.7109375" style="1" customWidth="1"/>
    <col min="7" max="7" width="10" style="1" customWidth="1"/>
    <col min="8" max="8" width="15.85546875" customWidth="1"/>
    <col min="9" max="9" width="41.140625" customWidth="1"/>
    <col min="10" max="10" width="9.85546875" style="1" customWidth="1"/>
    <col min="11" max="11" width="13.7109375" style="1" customWidth="1"/>
    <col min="12" max="12" width="11.140625" style="1" customWidth="1"/>
    <col min="13" max="13" width="17" customWidth="1"/>
    <col min="14" max="14" width="39.140625" customWidth="1"/>
    <col min="15" max="15" width="11.7109375" style="1" customWidth="1"/>
    <col min="16" max="16" width="13.7109375" style="1" customWidth="1"/>
    <col min="17" max="17" width="11.140625" style="1" customWidth="1"/>
    <col min="18" max="18" width="18" customWidth="1"/>
    <col min="19" max="19" width="47.5703125" customWidth="1"/>
    <col min="20" max="20" width="10.42578125" style="1" customWidth="1"/>
    <col min="21" max="21" width="14.85546875" style="1" customWidth="1"/>
    <col min="22" max="22" width="12.140625" style="1" customWidth="1"/>
    <col min="23" max="23" width="18" customWidth="1"/>
    <col min="24" max="26" width="16.28515625" customWidth="1"/>
    <col min="27" max="27" width="18.140625" customWidth="1"/>
  </cols>
  <sheetData>
    <row r="1" spans="1:27" ht="5.25" customHeight="1" x14ac:dyDescent="0.25"/>
    <row r="2" spans="1:27" x14ac:dyDescent="0.25">
      <c r="D2" s="40" t="s">
        <v>0</v>
      </c>
      <c r="E2" s="40"/>
      <c r="F2" s="40"/>
      <c r="G2" s="40"/>
      <c r="H2" s="40"/>
      <c r="I2" s="41" t="s">
        <v>1</v>
      </c>
      <c r="J2" s="41"/>
      <c r="K2" s="41"/>
      <c r="L2" s="41"/>
      <c r="M2" s="41"/>
      <c r="N2" s="42" t="s">
        <v>2</v>
      </c>
      <c r="O2" s="42"/>
      <c r="P2" s="42"/>
      <c r="Q2" s="42"/>
      <c r="R2" s="42"/>
      <c r="S2" s="43" t="s">
        <v>3</v>
      </c>
      <c r="T2" s="43"/>
      <c r="U2" s="43"/>
      <c r="V2" s="43"/>
      <c r="W2" s="43"/>
    </row>
    <row r="3" spans="1:27" ht="41.25" customHeight="1" x14ac:dyDescent="0.25">
      <c r="A3" s="2" t="s">
        <v>4</v>
      </c>
      <c r="B3" s="2" t="s">
        <v>5</v>
      </c>
      <c r="C3" s="2" t="s">
        <v>6</v>
      </c>
      <c r="D3" s="3" t="s">
        <v>7</v>
      </c>
      <c r="E3" s="3" t="s">
        <v>8</v>
      </c>
      <c r="F3" s="3" t="s">
        <v>9</v>
      </c>
      <c r="G3" s="4" t="s">
        <v>10</v>
      </c>
      <c r="H3" s="3" t="s">
        <v>11</v>
      </c>
      <c r="I3" s="3" t="s">
        <v>12</v>
      </c>
      <c r="J3" s="3" t="s">
        <v>13</v>
      </c>
      <c r="K3" s="3" t="s">
        <v>14</v>
      </c>
      <c r="L3" s="3" t="s">
        <v>15</v>
      </c>
      <c r="M3" s="3" t="s">
        <v>16</v>
      </c>
      <c r="N3" s="3" t="s">
        <v>17</v>
      </c>
      <c r="O3" s="3" t="s">
        <v>18</v>
      </c>
      <c r="P3" s="3" t="s">
        <v>19</v>
      </c>
      <c r="Q3" s="3" t="s">
        <v>20</v>
      </c>
      <c r="R3" s="3" t="s">
        <v>21</v>
      </c>
      <c r="S3" s="3" t="s">
        <v>22</v>
      </c>
      <c r="T3" s="3" t="s">
        <v>23</v>
      </c>
      <c r="U3" s="3" t="s">
        <v>24</v>
      </c>
      <c r="V3" s="3" t="s">
        <v>25</v>
      </c>
      <c r="W3" s="5" t="s">
        <v>26</v>
      </c>
      <c r="X3" s="15" t="s">
        <v>27</v>
      </c>
      <c r="Y3" s="15" t="s">
        <v>28</v>
      </c>
      <c r="Z3" s="15" t="s">
        <v>29</v>
      </c>
      <c r="AA3" s="15" t="s">
        <v>335</v>
      </c>
    </row>
    <row r="4" spans="1:27" ht="45" customHeight="1" x14ac:dyDescent="0.25">
      <c r="A4" s="6" t="s">
        <v>328</v>
      </c>
      <c r="B4" s="6" t="s">
        <v>329</v>
      </c>
      <c r="C4" s="6" t="s">
        <v>330</v>
      </c>
      <c r="D4" s="6" t="s">
        <v>331</v>
      </c>
      <c r="E4" s="7">
        <v>2</v>
      </c>
      <c r="F4" s="7">
        <v>2</v>
      </c>
      <c r="G4" s="8">
        <v>1</v>
      </c>
      <c r="H4" s="6" t="s">
        <v>34</v>
      </c>
      <c r="I4" s="6"/>
      <c r="J4" s="7"/>
      <c r="K4" s="7"/>
      <c r="L4" s="8" t="s">
        <v>37</v>
      </c>
      <c r="M4" s="6"/>
      <c r="N4" s="6"/>
      <c r="O4" s="7"/>
      <c r="P4" s="7"/>
      <c r="Q4" s="8" t="s">
        <v>37</v>
      </c>
      <c r="R4" s="6"/>
      <c r="S4" s="6"/>
      <c r="T4" s="7"/>
      <c r="U4" s="7"/>
      <c r="V4" s="8" t="s">
        <v>37</v>
      </c>
      <c r="W4" s="9"/>
      <c r="X4">
        <f>+COUNTIF(Tabla13[[#This Row],[Concepto OCI]:[Concepto OCI16]],"Concepto Favorable")</f>
        <v>1</v>
      </c>
      <c r="Y4">
        <f>+COUNTIF(Tabla13[[#This Row],[Concepto OCI]:[Concepto OCI16]],"Concepto No Favorable")</f>
        <v>0</v>
      </c>
      <c r="Z4">
        <f>+COUNTIF(Tabla13[[#This Row],[Concepto OCI]:[Concepto OCI16]],"Sin meta asignada en el periodo")</f>
        <v>0</v>
      </c>
      <c r="AA4">
        <f>+X4+Z4</f>
        <v>1</v>
      </c>
    </row>
    <row r="5" spans="1:27" ht="60" customHeight="1" x14ac:dyDescent="0.25">
      <c r="A5" s="6" t="s">
        <v>332</v>
      </c>
      <c r="B5" s="6" t="s">
        <v>329</v>
      </c>
      <c r="C5" s="6" t="s">
        <v>333</v>
      </c>
      <c r="D5" s="6" t="s">
        <v>334</v>
      </c>
      <c r="E5" s="7">
        <v>2</v>
      </c>
      <c r="F5" s="7">
        <v>2</v>
      </c>
      <c r="G5" s="8">
        <v>1</v>
      </c>
      <c r="H5" s="6" t="s">
        <v>34</v>
      </c>
      <c r="I5" s="6"/>
      <c r="J5" s="7"/>
      <c r="K5" s="7"/>
      <c r="L5" s="8" t="s">
        <v>37</v>
      </c>
      <c r="M5" s="6"/>
      <c r="N5" s="6"/>
      <c r="O5" s="7"/>
      <c r="P5" s="7"/>
      <c r="Q5" s="8" t="s">
        <v>37</v>
      </c>
      <c r="R5" s="6"/>
      <c r="S5" s="6"/>
      <c r="T5" s="7"/>
      <c r="U5" s="7"/>
      <c r="V5" s="8" t="s">
        <v>37</v>
      </c>
      <c r="W5" s="9"/>
      <c r="X5">
        <f>+COUNTIF(Tabla13[[#This Row],[Concepto OCI]:[Concepto OCI16]],"Concepto Favorable")</f>
        <v>1</v>
      </c>
      <c r="Y5">
        <f>+COUNTIF(Tabla13[[#This Row],[Concepto OCI]:[Concepto OCI16]],"Concepto No Favorable")</f>
        <v>0</v>
      </c>
      <c r="Z5">
        <f>+COUNTIF(Tabla13[[#This Row],[Concepto OCI]:[Concepto OCI16]],"Sin meta asignada en el periodo")</f>
        <v>0</v>
      </c>
      <c r="AA5">
        <f t="shared" ref="AA5:AA68" si="0">+X5+Z5</f>
        <v>1</v>
      </c>
    </row>
    <row r="6" spans="1:27" ht="60" customHeight="1" x14ac:dyDescent="0.25">
      <c r="A6" s="6" t="s">
        <v>30</v>
      </c>
      <c r="B6" s="6" t="s">
        <v>31</v>
      </c>
      <c r="C6" s="6" t="s">
        <v>32</v>
      </c>
      <c r="D6" s="6" t="s">
        <v>33</v>
      </c>
      <c r="E6" s="7">
        <v>1</v>
      </c>
      <c r="F6" s="7">
        <v>1</v>
      </c>
      <c r="G6" s="8">
        <v>1</v>
      </c>
      <c r="H6" s="6" t="s">
        <v>34</v>
      </c>
      <c r="I6" s="6" t="s">
        <v>35</v>
      </c>
      <c r="J6" s="7">
        <v>1</v>
      </c>
      <c r="K6" s="7">
        <v>1</v>
      </c>
      <c r="L6" s="8">
        <v>1</v>
      </c>
      <c r="M6" s="6" t="s">
        <v>34</v>
      </c>
      <c r="N6" s="6" t="s">
        <v>36</v>
      </c>
      <c r="O6" s="7">
        <v>223</v>
      </c>
      <c r="P6" s="7">
        <v>223</v>
      </c>
      <c r="Q6" s="8">
        <v>1</v>
      </c>
      <c r="R6" s="6" t="s">
        <v>34</v>
      </c>
      <c r="S6" s="6"/>
      <c r="T6" s="7"/>
      <c r="U6" s="7"/>
      <c r="V6" s="8" t="s">
        <v>37</v>
      </c>
      <c r="W6" s="9"/>
      <c r="X6">
        <f>+COUNTIF(Tabla13[[#This Row],[Concepto OCI]:[Concepto OCI16]],"Concepto Favorable")</f>
        <v>3</v>
      </c>
      <c r="Y6">
        <f>+COUNTIF(Tabla13[[#This Row],[Concepto OCI]:[Concepto OCI16]],"Concepto No Favorable")</f>
        <v>0</v>
      </c>
      <c r="Z6">
        <f>+COUNTIF(Tabla13[[#This Row],[Concepto OCI]:[Concepto OCI16]],"Sin meta asignada en el periodo")</f>
        <v>0</v>
      </c>
      <c r="AA6">
        <f t="shared" si="0"/>
        <v>3</v>
      </c>
    </row>
    <row r="7" spans="1:27" ht="60" customHeight="1" x14ac:dyDescent="0.25">
      <c r="A7" s="6" t="s">
        <v>38</v>
      </c>
      <c r="B7" s="6" t="s">
        <v>31</v>
      </c>
      <c r="C7" s="6" t="s">
        <v>39</v>
      </c>
      <c r="D7" s="6" t="s">
        <v>40</v>
      </c>
      <c r="E7" s="7">
        <v>1</v>
      </c>
      <c r="F7" s="7">
        <v>1</v>
      </c>
      <c r="G7" s="8">
        <v>1</v>
      </c>
      <c r="H7" s="6" t="s">
        <v>34</v>
      </c>
      <c r="I7" s="6" t="s">
        <v>41</v>
      </c>
      <c r="J7" s="7">
        <v>9</v>
      </c>
      <c r="K7" s="7">
        <v>9</v>
      </c>
      <c r="L7" s="8">
        <v>1</v>
      </c>
      <c r="M7" s="6" t="s">
        <v>34</v>
      </c>
      <c r="N7" s="6" t="s">
        <v>42</v>
      </c>
      <c r="O7" s="7">
        <v>1</v>
      </c>
      <c r="P7" s="7">
        <v>1</v>
      </c>
      <c r="Q7" s="8">
        <v>1</v>
      </c>
      <c r="R7" s="6" t="s">
        <v>34</v>
      </c>
      <c r="S7" s="6"/>
      <c r="T7" s="7"/>
      <c r="U7" s="7"/>
      <c r="V7" s="8" t="s">
        <v>37</v>
      </c>
      <c r="W7" s="9"/>
      <c r="X7">
        <f>+COUNTIF(Tabla13[[#This Row],[Concepto OCI]:[Concepto OCI16]],"Concepto Favorable")</f>
        <v>3</v>
      </c>
      <c r="Y7">
        <f>+COUNTIF(Tabla13[[#This Row],[Concepto OCI]:[Concepto OCI16]],"Concepto No Favorable")</f>
        <v>0</v>
      </c>
      <c r="Z7">
        <f>+COUNTIF(Tabla13[[#This Row],[Concepto OCI]:[Concepto OCI16]],"Sin meta asignada en el periodo")</f>
        <v>0</v>
      </c>
      <c r="AA7">
        <f t="shared" si="0"/>
        <v>3</v>
      </c>
    </row>
    <row r="8" spans="1:27" ht="60" customHeight="1" x14ac:dyDescent="0.25">
      <c r="A8" s="6" t="s">
        <v>44</v>
      </c>
      <c r="B8" s="6" t="s">
        <v>31</v>
      </c>
      <c r="C8" s="6" t="s">
        <v>45</v>
      </c>
      <c r="D8" s="6" t="s">
        <v>46</v>
      </c>
      <c r="E8" s="7">
        <v>3</v>
      </c>
      <c r="F8" s="7">
        <v>3</v>
      </c>
      <c r="G8" s="8">
        <v>1</v>
      </c>
      <c r="H8" s="6" t="s">
        <v>34</v>
      </c>
      <c r="I8" s="6" t="s">
        <v>47</v>
      </c>
      <c r="J8" s="7">
        <v>1</v>
      </c>
      <c r="K8" s="7">
        <v>1</v>
      </c>
      <c r="L8" s="8">
        <v>1</v>
      </c>
      <c r="M8" s="6" t="s">
        <v>34</v>
      </c>
      <c r="N8" s="6" t="s">
        <v>48</v>
      </c>
      <c r="O8" s="7">
        <v>4</v>
      </c>
      <c r="P8" s="7">
        <v>4</v>
      </c>
      <c r="Q8" s="8">
        <v>1</v>
      </c>
      <c r="R8" s="6" t="s">
        <v>34</v>
      </c>
      <c r="S8" s="6"/>
      <c r="T8" s="7"/>
      <c r="U8" s="7"/>
      <c r="V8" s="8" t="s">
        <v>37</v>
      </c>
      <c r="W8" s="9"/>
      <c r="X8">
        <f>+COUNTIF(Tabla13[[#This Row],[Concepto OCI]:[Concepto OCI16]],"Concepto Favorable")</f>
        <v>3</v>
      </c>
      <c r="Y8">
        <f>+COUNTIF(Tabla13[[#This Row],[Concepto OCI]:[Concepto OCI16]],"Concepto No Favorable")</f>
        <v>0</v>
      </c>
      <c r="Z8">
        <f>+COUNTIF(Tabla13[[#This Row],[Concepto OCI]:[Concepto OCI16]],"Sin meta asignada en el periodo")</f>
        <v>0</v>
      </c>
      <c r="AA8">
        <f t="shared" si="0"/>
        <v>3</v>
      </c>
    </row>
    <row r="9" spans="1:27" ht="60" customHeight="1" x14ac:dyDescent="0.25">
      <c r="A9" s="6" t="s">
        <v>49</v>
      </c>
      <c r="B9" s="6" t="s">
        <v>31</v>
      </c>
      <c r="C9" s="6" t="s">
        <v>50</v>
      </c>
      <c r="D9" s="6" t="s">
        <v>51</v>
      </c>
      <c r="E9" s="7">
        <v>2</v>
      </c>
      <c r="F9" s="7">
        <v>2</v>
      </c>
      <c r="G9" s="8">
        <v>1</v>
      </c>
      <c r="H9" s="6" t="s">
        <v>34</v>
      </c>
      <c r="I9" s="6" t="s">
        <v>52</v>
      </c>
      <c r="J9" s="7">
        <v>0</v>
      </c>
      <c r="K9" s="7">
        <v>0</v>
      </c>
      <c r="L9" s="8" t="s">
        <v>37</v>
      </c>
      <c r="M9" s="6" t="s">
        <v>43</v>
      </c>
      <c r="N9" s="6" t="s">
        <v>53</v>
      </c>
      <c r="O9" s="7">
        <v>1</v>
      </c>
      <c r="P9" s="7">
        <v>1</v>
      </c>
      <c r="Q9" s="8">
        <v>1</v>
      </c>
      <c r="R9" s="6" t="s">
        <v>34</v>
      </c>
      <c r="S9" s="6" t="s">
        <v>54</v>
      </c>
      <c r="T9" s="7">
        <v>0</v>
      </c>
      <c r="U9" s="7">
        <v>0</v>
      </c>
      <c r="V9" s="8" t="s">
        <v>37</v>
      </c>
      <c r="W9" s="9" t="s">
        <v>43</v>
      </c>
      <c r="X9">
        <f>+COUNTIF(Tabla13[[#This Row],[Concepto OCI]:[Concepto OCI16]],"Concepto Favorable")</f>
        <v>2</v>
      </c>
      <c r="Y9">
        <f>+COUNTIF(Tabla13[[#This Row],[Concepto OCI]:[Concepto OCI16]],"Concepto No Favorable")</f>
        <v>0</v>
      </c>
      <c r="Z9">
        <f>+COUNTIF(Tabla13[[#This Row],[Concepto OCI]:[Concepto OCI16]],"Sin meta asignada en el periodo")</f>
        <v>2</v>
      </c>
      <c r="AA9">
        <f t="shared" si="0"/>
        <v>4</v>
      </c>
    </row>
    <row r="10" spans="1:27" ht="60" customHeight="1" x14ac:dyDescent="0.25">
      <c r="A10" s="6" t="s">
        <v>204</v>
      </c>
      <c r="B10" s="6" t="s">
        <v>205</v>
      </c>
      <c r="C10" s="6" t="s">
        <v>206</v>
      </c>
      <c r="D10" s="6" t="s">
        <v>207</v>
      </c>
      <c r="E10" s="7">
        <v>4</v>
      </c>
      <c r="F10" s="7">
        <v>4</v>
      </c>
      <c r="G10" s="8">
        <v>1</v>
      </c>
      <c r="H10" s="6" t="s">
        <v>34</v>
      </c>
      <c r="I10" s="6"/>
      <c r="J10" s="7"/>
      <c r="K10" s="7"/>
      <c r="L10" s="8" t="s">
        <v>37</v>
      </c>
      <c r="M10" s="6"/>
      <c r="N10" s="6"/>
      <c r="O10" s="7"/>
      <c r="P10" s="7"/>
      <c r="Q10" s="8" t="s">
        <v>37</v>
      </c>
      <c r="R10" s="6"/>
      <c r="S10" s="6"/>
      <c r="T10" s="7"/>
      <c r="U10" s="7"/>
      <c r="V10" s="8" t="s">
        <v>37</v>
      </c>
      <c r="W10" s="9"/>
      <c r="X10">
        <f>+COUNTIF(Tabla13[[#This Row],[Concepto OCI]:[Concepto OCI16]],"Concepto Favorable")</f>
        <v>1</v>
      </c>
      <c r="Y10">
        <f>+COUNTIF(Tabla13[[#This Row],[Concepto OCI]:[Concepto OCI16]],"Concepto No Favorable")</f>
        <v>0</v>
      </c>
      <c r="Z10">
        <f>+COUNTIF(Tabla13[[#This Row],[Concepto OCI]:[Concepto OCI16]],"Sin meta asignada en el periodo")</f>
        <v>0</v>
      </c>
      <c r="AA10">
        <f t="shared" si="0"/>
        <v>1</v>
      </c>
    </row>
    <row r="11" spans="1:27" ht="60" customHeight="1" x14ac:dyDescent="0.25">
      <c r="A11" s="6" t="s">
        <v>208</v>
      </c>
      <c r="B11" s="6" t="s">
        <v>205</v>
      </c>
      <c r="C11" s="6" t="s">
        <v>209</v>
      </c>
      <c r="D11" s="6" t="s">
        <v>210</v>
      </c>
      <c r="E11" s="7">
        <v>2</v>
      </c>
      <c r="F11" s="7">
        <v>2</v>
      </c>
      <c r="G11" s="8">
        <v>1</v>
      </c>
      <c r="H11" s="6" t="s">
        <v>34</v>
      </c>
      <c r="I11" s="6"/>
      <c r="J11" s="7"/>
      <c r="K11" s="7"/>
      <c r="L11" s="8" t="s">
        <v>37</v>
      </c>
      <c r="M11" s="6"/>
      <c r="N11" s="6"/>
      <c r="O11" s="7"/>
      <c r="P11" s="7"/>
      <c r="Q11" s="8" t="s">
        <v>37</v>
      </c>
      <c r="R11" s="6"/>
      <c r="S11" s="6"/>
      <c r="T11" s="7"/>
      <c r="U11" s="7"/>
      <c r="V11" s="8" t="s">
        <v>37</v>
      </c>
      <c r="W11" s="9"/>
      <c r="X11">
        <f>+COUNTIF(Tabla13[[#This Row],[Concepto OCI]:[Concepto OCI16]],"Concepto Favorable")</f>
        <v>1</v>
      </c>
      <c r="Y11">
        <f>+COUNTIF(Tabla13[[#This Row],[Concepto OCI]:[Concepto OCI16]],"Concepto No Favorable")</f>
        <v>0</v>
      </c>
      <c r="Z11">
        <f>+COUNTIF(Tabla13[[#This Row],[Concepto OCI]:[Concepto OCI16]],"Sin meta asignada en el periodo")</f>
        <v>0</v>
      </c>
      <c r="AA11">
        <f t="shared" si="0"/>
        <v>1</v>
      </c>
    </row>
    <row r="12" spans="1:27" ht="60" customHeight="1" x14ac:dyDescent="0.25">
      <c r="A12" s="6" t="s">
        <v>211</v>
      </c>
      <c r="B12" s="6" t="s">
        <v>205</v>
      </c>
      <c r="C12" s="6" t="s">
        <v>212</v>
      </c>
      <c r="D12" s="6" t="s">
        <v>213</v>
      </c>
      <c r="E12" s="7">
        <v>4</v>
      </c>
      <c r="F12" s="7">
        <v>4</v>
      </c>
      <c r="G12" s="8">
        <v>1</v>
      </c>
      <c r="H12" s="6" t="s">
        <v>34</v>
      </c>
      <c r="I12" s="6" t="s">
        <v>214</v>
      </c>
      <c r="J12" s="7">
        <v>0</v>
      </c>
      <c r="K12" s="7">
        <v>0</v>
      </c>
      <c r="L12" s="8" t="s">
        <v>37</v>
      </c>
      <c r="M12" s="6" t="s">
        <v>34</v>
      </c>
      <c r="N12" s="6"/>
      <c r="O12" s="7"/>
      <c r="P12" s="7"/>
      <c r="Q12" s="8" t="s">
        <v>37</v>
      </c>
      <c r="R12" s="6"/>
      <c r="S12" s="6"/>
      <c r="T12" s="7"/>
      <c r="U12" s="7"/>
      <c r="V12" s="8" t="s">
        <v>37</v>
      </c>
      <c r="W12" s="9"/>
      <c r="X12">
        <f>+COUNTIF(Tabla13[[#This Row],[Concepto OCI]:[Concepto OCI16]],"Concepto Favorable")</f>
        <v>2</v>
      </c>
      <c r="Y12">
        <f>+COUNTIF(Tabla13[[#This Row],[Concepto OCI]:[Concepto OCI16]],"Concepto No Favorable")</f>
        <v>0</v>
      </c>
      <c r="Z12">
        <f>+COUNTIF(Tabla13[[#This Row],[Concepto OCI]:[Concepto OCI16]],"Sin meta asignada en el periodo")</f>
        <v>0</v>
      </c>
      <c r="AA12">
        <f t="shared" si="0"/>
        <v>2</v>
      </c>
    </row>
    <row r="13" spans="1:27" ht="60" customHeight="1" x14ac:dyDescent="0.25">
      <c r="A13" s="6" t="s">
        <v>215</v>
      </c>
      <c r="B13" s="6" t="s">
        <v>205</v>
      </c>
      <c r="C13" s="6" t="s">
        <v>216</v>
      </c>
      <c r="D13" s="6" t="s">
        <v>217</v>
      </c>
      <c r="E13" s="7">
        <v>1695</v>
      </c>
      <c r="F13" s="7">
        <v>1695</v>
      </c>
      <c r="G13" s="8">
        <v>1</v>
      </c>
      <c r="H13" s="6" t="s">
        <v>34</v>
      </c>
      <c r="I13" s="6" t="s">
        <v>218</v>
      </c>
      <c r="J13" s="7">
        <v>4</v>
      </c>
      <c r="K13" s="7">
        <v>4</v>
      </c>
      <c r="L13" s="8">
        <v>1</v>
      </c>
      <c r="M13" s="6" t="s">
        <v>34</v>
      </c>
      <c r="N13" s="6"/>
      <c r="O13" s="7"/>
      <c r="P13" s="7"/>
      <c r="Q13" s="8" t="s">
        <v>37</v>
      </c>
      <c r="R13" s="6"/>
      <c r="S13" s="6"/>
      <c r="T13" s="7"/>
      <c r="U13" s="7"/>
      <c r="V13" s="8" t="s">
        <v>37</v>
      </c>
      <c r="W13" s="9"/>
      <c r="X13">
        <f>+COUNTIF(Tabla13[[#This Row],[Concepto OCI]:[Concepto OCI16]],"Concepto Favorable")</f>
        <v>2</v>
      </c>
      <c r="Y13">
        <f>+COUNTIF(Tabla13[[#This Row],[Concepto OCI]:[Concepto OCI16]],"Concepto No Favorable")</f>
        <v>0</v>
      </c>
      <c r="Z13">
        <f>+COUNTIF(Tabla13[[#This Row],[Concepto OCI]:[Concepto OCI16]],"Sin meta asignada en el periodo")</f>
        <v>0</v>
      </c>
      <c r="AA13">
        <f t="shared" si="0"/>
        <v>2</v>
      </c>
    </row>
    <row r="14" spans="1:27" ht="60" customHeight="1" x14ac:dyDescent="0.25">
      <c r="A14" s="6" t="s">
        <v>219</v>
      </c>
      <c r="B14" s="6" t="s">
        <v>205</v>
      </c>
      <c r="C14" s="6" t="s">
        <v>220</v>
      </c>
      <c r="D14" s="6" t="s">
        <v>221</v>
      </c>
      <c r="E14" s="7">
        <v>0</v>
      </c>
      <c r="F14" s="7">
        <v>0</v>
      </c>
      <c r="G14" s="8" t="s">
        <v>37</v>
      </c>
      <c r="H14" s="6" t="s">
        <v>43</v>
      </c>
      <c r="I14" s="6" t="s">
        <v>222</v>
      </c>
      <c r="J14" s="7">
        <v>4</v>
      </c>
      <c r="K14" s="7">
        <v>4</v>
      </c>
      <c r="L14" s="8">
        <v>1</v>
      </c>
      <c r="M14" s="6" t="s">
        <v>34</v>
      </c>
      <c r="N14" s="6"/>
      <c r="O14" s="7"/>
      <c r="P14" s="7"/>
      <c r="Q14" s="8" t="s">
        <v>37</v>
      </c>
      <c r="R14" s="6"/>
      <c r="S14" s="6"/>
      <c r="T14" s="7"/>
      <c r="U14" s="7"/>
      <c r="V14" s="8" t="s">
        <v>37</v>
      </c>
      <c r="W14" s="9"/>
      <c r="X14">
        <f>+COUNTIF(Tabla13[[#This Row],[Concepto OCI]:[Concepto OCI16]],"Concepto Favorable")</f>
        <v>1</v>
      </c>
      <c r="Y14">
        <f>+COUNTIF(Tabla13[[#This Row],[Concepto OCI]:[Concepto OCI16]],"Concepto No Favorable")</f>
        <v>0</v>
      </c>
      <c r="Z14">
        <f>+COUNTIF(Tabla13[[#This Row],[Concepto OCI]:[Concepto OCI16]],"Sin meta asignada en el periodo")</f>
        <v>1</v>
      </c>
      <c r="AA14">
        <f t="shared" si="0"/>
        <v>2</v>
      </c>
    </row>
    <row r="15" spans="1:27" ht="60" customHeight="1" x14ac:dyDescent="0.25">
      <c r="A15" s="6" t="s">
        <v>223</v>
      </c>
      <c r="B15" s="6" t="s">
        <v>205</v>
      </c>
      <c r="C15" s="6" t="s">
        <v>224</v>
      </c>
      <c r="D15" s="6" t="s">
        <v>378</v>
      </c>
      <c r="E15" s="7">
        <v>1</v>
      </c>
      <c r="F15" s="7">
        <v>1</v>
      </c>
      <c r="G15" s="8">
        <v>1</v>
      </c>
      <c r="H15" s="6" t="s">
        <v>34</v>
      </c>
      <c r="I15" s="6" t="s">
        <v>225</v>
      </c>
      <c r="J15" s="7">
        <v>2</v>
      </c>
      <c r="K15" s="7">
        <v>2</v>
      </c>
      <c r="L15" s="8">
        <v>1</v>
      </c>
      <c r="M15" s="6" t="s">
        <v>34</v>
      </c>
      <c r="N15" s="6" t="s">
        <v>226</v>
      </c>
      <c r="O15" s="7">
        <v>1</v>
      </c>
      <c r="P15" s="7">
        <v>1</v>
      </c>
      <c r="Q15" s="8">
        <v>1</v>
      </c>
      <c r="R15" s="6" t="s">
        <v>34</v>
      </c>
      <c r="S15" s="6" t="s">
        <v>227</v>
      </c>
      <c r="T15" s="7">
        <v>4</v>
      </c>
      <c r="U15" s="7">
        <v>4</v>
      </c>
      <c r="V15" s="8">
        <v>1</v>
      </c>
      <c r="W15" s="9" t="s">
        <v>34</v>
      </c>
      <c r="X15">
        <f>+COUNTIF(Tabla13[[#This Row],[Concepto OCI]:[Concepto OCI16]],"Concepto Favorable")</f>
        <v>4</v>
      </c>
      <c r="Y15">
        <f>+COUNTIF(Tabla13[[#This Row],[Concepto OCI]:[Concepto OCI16]],"Concepto No Favorable")</f>
        <v>0</v>
      </c>
      <c r="Z15">
        <f>+COUNTIF(Tabla13[[#This Row],[Concepto OCI]:[Concepto OCI16]],"Sin meta asignada en el periodo")</f>
        <v>0</v>
      </c>
      <c r="AA15">
        <f t="shared" si="0"/>
        <v>4</v>
      </c>
    </row>
    <row r="16" spans="1:27" ht="60" customHeight="1" x14ac:dyDescent="0.25">
      <c r="A16" s="6" t="s">
        <v>265</v>
      </c>
      <c r="B16" s="6" t="s">
        <v>266</v>
      </c>
      <c r="C16" s="6" t="s">
        <v>267</v>
      </c>
      <c r="D16" s="6" t="s">
        <v>268</v>
      </c>
      <c r="E16" s="7">
        <v>3</v>
      </c>
      <c r="F16" s="7">
        <v>3</v>
      </c>
      <c r="G16" s="8">
        <v>1</v>
      </c>
      <c r="H16" s="6" t="s">
        <v>34</v>
      </c>
      <c r="I16" s="6" t="s">
        <v>269</v>
      </c>
      <c r="J16" s="7">
        <v>3</v>
      </c>
      <c r="K16" s="7">
        <v>3</v>
      </c>
      <c r="L16" s="8">
        <v>1</v>
      </c>
      <c r="M16" s="6" t="s">
        <v>34</v>
      </c>
      <c r="N16" s="6" t="s">
        <v>270</v>
      </c>
      <c r="O16" s="7">
        <v>4</v>
      </c>
      <c r="P16" s="7">
        <v>4</v>
      </c>
      <c r="Q16" s="8">
        <v>1</v>
      </c>
      <c r="R16" s="6" t="s">
        <v>34</v>
      </c>
      <c r="S16" s="6"/>
      <c r="T16" s="7"/>
      <c r="U16" s="7"/>
      <c r="V16" s="8" t="s">
        <v>37</v>
      </c>
      <c r="W16" s="9"/>
      <c r="X16">
        <f>+COUNTIF(Tabla13[[#This Row],[Concepto OCI]:[Concepto OCI16]],"Concepto Favorable")</f>
        <v>3</v>
      </c>
      <c r="Y16">
        <f>+COUNTIF(Tabla13[[#This Row],[Concepto OCI]:[Concepto OCI16]],"Concepto No Favorable")</f>
        <v>0</v>
      </c>
      <c r="Z16">
        <f>+COUNTIF(Tabla13[[#This Row],[Concepto OCI]:[Concepto OCI16]],"Sin meta asignada en el periodo")</f>
        <v>0</v>
      </c>
      <c r="AA16">
        <f t="shared" si="0"/>
        <v>3</v>
      </c>
    </row>
    <row r="17" spans="1:27" ht="60" customHeight="1" x14ac:dyDescent="0.25">
      <c r="A17" s="6" t="s">
        <v>271</v>
      </c>
      <c r="B17" s="6" t="s">
        <v>266</v>
      </c>
      <c r="C17" s="6" t="s">
        <v>272</v>
      </c>
      <c r="D17" s="6" t="s">
        <v>273</v>
      </c>
      <c r="E17" s="7">
        <v>3</v>
      </c>
      <c r="F17" s="7">
        <v>3</v>
      </c>
      <c r="G17" s="8">
        <v>1</v>
      </c>
      <c r="H17" s="6" t="s">
        <v>34</v>
      </c>
      <c r="I17" s="6" t="s">
        <v>274</v>
      </c>
      <c r="J17" s="7">
        <v>4</v>
      </c>
      <c r="K17" s="7">
        <v>4</v>
      </c>
      <c r="L17" s="8">
        <v>1</v>
      </c>
      <c r="M17" s="6" t="s">
        <v>34</v>
      </c>
      <c r="N17" s="6"/>
      <c r="O17" s="7"/>
      <c r="P17" s="7"/>
      <c r="Q17" s="8" t="s">
        <v>37</v>
      </c>
      <c r="R17" s="6"/>
      <c r="S17" s="6"/>
      <c r="T17" s="7"/>
      <c r="U17" s="7"/>
      <c r="V17" s="8" t="s">
        <v>37</v>
      </c>
      <c r="W17" s="9"/>
      <c r="X17">
        <f>+COUNTIF(Tabla13[[#This Row],[Concepto OCI]:[Concepto OCI16]],"Concepto Favorable")</f>
        <v>2</v>
      </c>
      <c r="Y17">
        <f>+COUNTIF(Tabla13[[#This Row],[Concepto OCI]:[Concepto OCI16]],"Concepto No Favorable")</f>
        <v>0</v>
      </c>
      <c r="Z17">
        <f>+COUNTIF(Tabla13[[#This Row],[Concepto OCI]:[Concepto OCI16]],"Sin meta asignada en el periodo")</f>
        <v>0</v>
      </c>
      <c r="AA17">
        <f t="shared" si="0"/>
        <v>2</v>
      </c>
    </row>
    <row r="18" spans="1:27" ht="60" customHeight="1" x14ac:dyDescent="0.25">
      <c r="A18" s="6" t="s">
        <v>275</v>
      </c>
      <c r="B18" s="6" t="s">
        <v>266</v>
      </c>
      <c r="C18" s="6" t="s">
        <v>276</v>
      </c>
      <c r="D18" s="6" t="s">
        <v>379</v>
      </c>
      <c r="E18" s="7">
        <v>1</v>
      </c>
      <c r="F18" s="7">
        <v>1</v>
      </c>
      <c r="G18" s="8">
        <v>1</v>
      </c>
      <c r="H18" s="6" t="s">
        <v>34</v>
      </c>
      <c r="I18" s="6" t="s">
        <v>277</v>
      </c>
      <c r="J18" s="7">
        <v>1</v>
      </c>
      <c r="K18" s="7">
        <v>1</v>
      </c>
      <c r="L18" s="8">
        <v>1</v>
      </c>
      <c r="M18" s="6" t="s">
        <v>34</v>
      </c>
      <c r="N18" s="6"/>
      <c r="O18" s="7"/>
      <c r="P18" s="7"/>
      <c r="Q18" s="8" t="s">
        <v>37</v>
      </c>
      <c r="R18" s="6"/>
      <c r="S18" s="6"/>
      <c r="T18" s="7"/>
      <c r="U18" s="7"/>
      <c r="V18" s="8" t="s">
        <v>37</v>
      </c>
      <c r="W18" s="9"/>
      <c r="X18">
        <f>+COUNTIF(Tabla13[[#This Row],[Concepto OCI]:[Concepto OCI16]],"Concepto Favorable")</f>
        <v>2</v>
      </c>
      <c r="Y18">
        <f>+COUNTIF(Tabla13[[#This Row],[Concepto OCI]:[Concepto OCI16]],"Concepto No Favorable")</f>
        <v>0</v>
      </c>
      <c r="Z18">
        <f>+COUNTIF(Tabla13[[#This Row],[Concepto OCI]:[Concepto OCI16]],"Sin meta asignada en el periodo")</f>
        <v>0</v>
      </c>
      <c r="AA18">
        <f t="shared" si="0"/>
        <v>2</v>
      </c>
    </row>
    <row r="19" spans="1:27" ht="60" customHeight="1" x14ac:dyDescent="0.25">
      <c r="A19" s="6" t="s">
        <v>278</v>
      </c>
      <c r="B19" s="6" t="s">
        <v>266</v>
      </c>
      <c r="C19" s="6" t="s">
        <v>279</v>
      </c>
      <c r="D19" s="6" t="s">
        <v>380</v>
      </c>
      <c r="E19" s="7">
        <v>0</v>
      </c>
      <c r="F19" s="7">
        <v>0</v>
      </c>
      <c r="G19" s="8" t="s">
        <v>37</v>
      </c>
      <c r="H19" s="6" t="s">
        <v>43</v>
      </c>
      <c r="I19" s="6" t="s">
        <v>280</v>
      </c>
      <c r="J19" s="7">
        <v>4</v>
      </c>
      <c r="K19" s="7">
        <v>4</v>
      </c>
      <c r="L19" s="8">
        <v>1</v>
      </c>
      <c r="M19" s="6" t="s">
        <v>34</v>
      </c>
      <c r="N19" s="6"/>
      <c r="O19" s="7"/>
      <c r="P19" s="7"/>
      <c r="Q19" s="8" t="s">
        <v>37</v>
      </c>
      <c r="R19" s="6"/>
      <c r="S19" s="6"/>
      <c r="T19" s="7"/>
      <c r="U19" s="7"/>
      <c r="V19" s="8" t="s">
        <v>37</v>
      </c>
      <c r="W19" s="9"/>
      <c r="X19">
        <f>+COUNTIF(Tabla13[[#This Row],[Concepto OCI]:[Concepto OCI16]],"Concepto Favorable")</f>
        <v>1</v>
      </c>
      <c r="Y19">
        <f>+COUNTIF(Tabla13[[#This Row],[Concepto OCI]:[Concepto OCI16]],"Concepto No Favorable")</f>
        <v>0</v>
      </c>
      <c r="Z19">
        <f>+COUNTIF(Tabla13[[#This Row],[Concepto OCI]:[Concepto OCI16]],"Sin meta asignada en el periodo")</f>
        <v>1</v>
      </c>
      <c r="AA19">
        <f t="shared" si="0"/>
        <v>2</v>
      </c>
    </row>
    <row r="20" spans="1:27" ht="60" customHeight="1" x14ac:dyDescent="0.25">
      <c r="A20" s="6" t="s">
        <v>281</v>
      </c>
      <c r="B20" s="6" t="s">
        <v>266</v>
      </c>
      <c r="C20" s="6" t="s">
        <v>118</v>
      </c>
      <c r="D20" s="6" t="s">
        <v>381</v>
      </c>
      <c r="E20" s="7">
        <v>0</v>
      </c>
      <c r="F20" s="7"/>
      <c r="G20" s="8" t="s">
        <v>37</v>
      </c>
      <c r="H20" s="6"/>
      <c r="I20" s="6" t="s">
        <v>282</v>
      </c>
      <c r="J20" s="7">
        <v>0</v>
      </c>
      <c r="K20" s="7"/>
      <c r="L20" s="8" t="s">
        <v>37</v>
      </c>
      <c r="M20" s="6"/>
      <c r="N20" s="6"/>
      <c r="O20" s="7"/>
      <c r="P20" s="7"/>
      <c r="Q20" s="8" t="s">
        <v>37</v>
      </c>
      <c r="R20" s="6"/>
      <c r="S20" s="6"/>
      <c r="T20" s="7"/>
      <c r="U20" s="7"/>
      <c r="V20" s="8" t="s">
        <v>37</v>
      </c>
      <c r="W20" s="9"/>
      <c r="X20">
        <f>+COUNTIF(Tabla13[[#This Row],[Concepto OCI]:[Concepto OCI16]],"Concepto Favorable")</f>
        <v>0</v>
      </c>
      <c r="Y20">
        <f>+COUNTIF(Tabla13[[#This Row],[Concepto OCI]:[Concepto OCI16]],"Concepto No Favorable")</f>
        <v>0</v>
      </c>
      <c r="Z20">
        <f>+COUNTIF(Tabla13[[#This Row],[Concepto OCI]:[Concepto OCI16]],"Sin meta asignada en el periodo")</f>
        <v>0</v>
      </c>
      <c r="AA20">
        <f t="shared" si="0"/>
        <v>0</v>
      </c>
    </row>
    <row r="21" spans="1:27" ht="60" customHeight="1" x14ac:dyDescent="0.25">
      <c r="A21" s="6" t="s">
        <v>283</v>
      </c>
      <c r="B21" s="6" t="s">
        <v>266</v>
      </c>
      <c r="C21" s="6" t="s">
        <v>284</v>
      </c>
      <c r="D21" s="6" t="s">
        <v>382</v>
      </c>
      <c r="E21" s="7">
        <v>0</v>
      </c>
      <c r="F21" s="7"/>
      <c r="G21" s="8" t="s">
        <v>37</v>
      </c>
      <c r="H21" s="6"/>
      <c r="I21" s="6"/>
      <c r="J21" s="7"/>
      <c r="K21" s="7"/>
      <c r="L21" s="8" t="s">
        <v>37</v>
      </c>
      <c r="M21" s="6"/>
      <c r="N21" s="6"/>
      <c r="O21" s="7"/>
      <c r="P21" s="7"/>
      <c r="Q21" s="8" t="s">
        <v>37</v>
      </c>
      <c r="R21" s="6"/>
      <c r="S21" s="6"/>
      <c r="T21" s="7"/>
      <c r="U21" s="7"/>
      <c r="V21" s="8" t="s">
        <v>37</v>
      </c>
      <c r="W21" s="9"/>
      <c r="X21">
        <f>+COUNTIF(Tabla13[[#This Row],[Concepto OCI]:[Concepto OCI16]],"Concepto Favorable")</f>
        <v>0</v>
      </c>
      <c r="Y21">
        <f>+COUNTIF(Tabla13[[#This Row],[Concepto OCI]:[Concepto OCI16]],"Concepto No Favorable")</f>
        <v>0</v>
      </c>
      <c r="Z21">
        <f>+COUNTIF(Tabla13[[#This Row],[Concepto OCI]:[Concepto OCI16]],"Sin meta asignada en el periodo")</f>
        <v>0</v>
      </c>
      <c r="AA21">
        <f t="shared" si="0"/>
        <v>0</v>
      </c>
    </row>
    <row r="22" spans="1:27" ht="60" customHeight="1" x14ac:dyDescent="0.25">
      <c r="A22" s="6" t="s">
        <v>295</v>
      </c>
      <c r="B22" s="6" t="s">
        <v>296</v>
      </c>
      <c r="C22" s="6" t="s">
        <v>297</v>
      </c>
      <c r="D22" s="6" t="s">
        <v>298</v>
      </c>
      <c r="E22" s="7">
        <v>4</v>
      </c>
      <c r="F22" s="7">
        <v>4</v>
      </c>
      <c r="G22" s="8">
        <v>1</v>
      </c>
      <c r="H22" s="6" t="s">
        <v>34</v>
      </c>
      <c r="I22" s="6"/>
      <c r="J22" s="7"/>
      <c r="K22" s="7"/>
      <c r="L22" s="8" t="s">
        <v>37</v>
      </c>
      <c r="M22" s="6"/>
      <c r="N22" s="6"/>
      <c r="O22" s="7"/>
      <c r="P22" s="7"/>
      <c r="Q22" s="8" t="s">
        <v>37</v>
      </c>
      <c r="R22" s="6"/>
      <c r="S22" s="6"/>
      <c r="T22" s="7"/>
      <c r="U22" s="7"/>
      <c r="V22" s="8" t="s">
        <v>37</v>
      </c>
      <c r="W22" s="9"/>
      <c r="X22">
        <f>+COUNTIF(Tabla13[[#This Row],[Concepto OCI]:[Concepto OCI16]],"Concepto Favorable")</f>
        <v>1</v>
      </c>
      <c r="Y22">
        <f>+COUNTIF(Tabla13[[#This Row],[Concepto OCI]:[Concepto OCI16]],"Concepto No Favorable")</f>
        <v>0</v>
      </c>
      <c r="Z22">
        <f>+COUNTIF(Tabla13[[#This Row],[Concepto OCI]:[Concepto OCI16]],"Sin meta asignada en el periodo")</f>
        <v>0</v>
      </c>
      <c r="AA22">
        <f t="shared" si="0"/>
        <v>1</v>
      </c>
    </row>
    <row r="23" spans="1:27" ht="60" customHeight="1" x14ac:dyDescent="0.25">
      <c r="A23" s="6" t="s">
        <v>299</v>
      </c>
      <c r="B23" s="6" t="s">
        <v>296</v>
      </c>
      <c r="C23" s="6" t="s">
        <v>300</v>
      </c>
      <c r="D23" s="6" t="s">
        <v>301</v>
      </c>
      <c r="E23" s="7">
        <v>4</v>
      </c>
      <c r="F23" s="7">
        <v>4</v>
      </c>
      <c r="G23" s="8">
        <v>1</v>
      </c>
      <c r="H23" s="6" t="s">
        <v>34</v>
      </c>
      <c r="I23" s="6"/>
      <c r="J23" s="7"/>
      <c r="K23" s="7"/>
      <c r="L23" s="8" t="s">
        <v>37</v>
      </c>
      <c r="M23" s="6"/>
      <c r="N23" s="6"/>
      <c r="O23" s="7"/>
      <c r="P23" s="7"/>
      <c r="Q23" s="8" t="s">
        <v>37</v>
      </c>
      <c r="R23" s="6"/>
      <c r="S23" s="6"/>
      <c r="T23" s="7"/>
      <c r="U23" s="7"/>
      <c r="V23" s="8" t="s">
        <v>37</v>
      </c>
      <c r="W23" s="9"/>
      <c r="X23">
        <f>+COUNTIF(Tabla13[[#This Row],[Concepto OCI]:[Concepto OCI16]],"Concepto Favorable")</f>
        <v>1</v>
      </c>
      <c r="Y23">
        <f>+COUNTIF(Tabla13[[#This Row],[Concepto OCI]:[Concepto OCI16]],"Concepto No Favorable")</f>
        <v>0</v>
      </c>
      <c r="Z23">
        <f>+COUNTIF(Tabla13[[#This Row],[Concepto OCI]:[Concepto OCI16]],"Sin meta asignada en el periodo")</f>
        <v>0</v>
      </c>
      <c r="AA23">
        <f t="shared" si="0"/>
        <v>1</v>
      </c>
    </row>
    <row r="24" spans="1:27" ht="60" customHeight="1" x14ac:dyDescent="0.25">
      <c r="A24" s="6" t="s">
        <v>302</v>
      </c>
      <c r="B24" s="6" t="s">
        <v>296</v>
      </c>
      <c r="C24" s="6" t="s">
        <v>303</v>
      </c>
      <c r="D24" s="6" t="s">
        <v>304</v>
      </c>
      <c r="E24" s="7">
        <v>4</v>
      </c>
      <c r="F24" s="7">
        <v>4</v>
      </c>
      <c r="G24" s="8">
        <v>1</v>
      </c>
      <c r="H24" s="6" t="s">
        <v>34</v>
      </c>
      <c r="I24" s="6"/>
      <c r="J24" s="7"/>
      <c r="K24" s="7"/>
      <c r="L24" s="8" t="s">
        <v>37</v>
      </c>
      <c r="M24" s="6"/>
      <c r="N24" s="6"/>
      <c r="O24" s="7"/>
      <c r="P24" s="7"/>
      <c r="Q24" s="8" t="s">
        <v>37</v>
      </c>
      <c r="R24" s="6"/>
      <c r="S24" s="6"/>
      <c r="T24" s="7"/>
      <c r="U24" s="7"/>
      <c r="V24" s="8" t="s">
        <v>37</v>
      </c>
      <c r="W24" s="9"/>
      <c r="X24">
        <f>+COUNTIF(Tabla13[[#This Row],[Concepto OCI]:[Concepto OCI16]],"Concepto Favorable")</f>
        <v>1</v>
      </c>
      <c r="Y24">
        <f>+COUNTIF(Tabla13[[#This Row],[Concepto OCI]:[Concepto OCI16]],"Concepto No Favorable")</f>
        <v>0</v>
      </c>
      <c r="Z24">
        <f>+COUNTIF(Tabla13[[#This Row],[Concepto OCI]:[Concepto OCI16]],"Sin meta asignada en el periodo")</f>
        <v>0</v>
      </c>
      <c r="AA24">
        <f t="shared" si="0"/>
        <v>1</v>
      </c>
    </row>
    <row r="25" spans="1:27" ht="85.5" customHeight="1" x14ac:dyDescent="0.25">
      <c r="A25" s="6" t="s">
        <v>305</v>
      </c>
      <c r="B25" s="6" t="s">
        <v>296</v>
      </c>
      <c r="C25" s="6" t="s">
        <v>306</v>
      </c>
      <c r="D25" s="6" t="s">
        <v>307</v>
      </c>
      <c r="E25" s="7">
        <v>4</v>
      </c>
      <c r="F25" s="7">
        <v>4</v>
      </c>
      <c r="G25" s="8">
        <v>1</v>
      </c>
      <c r="H25" s="6" t="s">
        <v>34</v>
      </c>
      <c r="I25" s="6"/>
      <c r="J25" s="7"/>
      <c r="K25" s="7"/>
      <c r="L25" s="8" t="s">
        <v>37</v>
      </c>
      <c r="M25" s="6"/>
      <c r="N25" s="6"/>
      <c r="O25" s="7"/>
      <c r="P25" s="7"/>
      <c r="Q25" s="8" t="s">
        <v>37</v>
      </c>
      <c r="R25" s="6"/>
      <c r="S25" s="6"/>
      <c r="T25" s="7"/>
      <c r="U25" s="7"/>
      <c r="V25" s="8" t="s">
        <v>37</v>
      </c>
      <c r="W25" s="9"/>
      <c r="X25">
        <f>+COUNTIF(Tabla13[[#This Row],[Concepto OCI]:[Concepto OCI16]],"Concepto Favorable")</f>
        <v>1</v>
      </c>
      <c r="Y25">
        <f>+COUNTIF(Tabla13[[#This Row],[Concepto OCI]:[Concepto OCI16]],"Concepto No Favorable")</f>
        <v>0</v>
      </c>
      <c r="Z25">
        <f>+COUNTIF(Tabla13[[#This Row],[Concepto OCI]:[Concepto OCI16]],"Sin meta asignada en el periodo")</f>
        <v>0</v>
      </c>
      <c r="AA25">
        <f t="shared" si="0"/>
        <v>1</v>
      </c>
    </row>
    <row r="26" spans="1:27" ht="60" customHeight="1" x14ac:dyDescent="0.25">
      <c r="A26" s="6" t="s">
        <v>308</v>
      </c>
      <c r="B26" s="6" t="s">
        <v>296</v>
      </c>
      <c r="C26" s="6" t="s">
        <v>309</v>
      </c>
      <c r="D26" s="6" t="s">
        <v>383</v>
      </c>
      <c r="E26" s="7">
        <v>0</v>
      </c>
      <c r="F26" s="7">
        <v>0</v>
      </c>
      <c r="G26" s="8" t="s">
        <v>37</v>
      </c>
      <c r="H26" s="6" t="s">
        <v>43</v>
      </c>
      <c r="I26" s="6"/>
      <c r="J26" s="7"/>
      <c r="K26" s="7"/>
      <c r="L26" s="8" t="s">
        <v>37</v>
      </c>
      <c r="M26" s="6"/>
      <c r="N26" s="6"/>
      <c r="O26" s="7"/>
      <c r="P26" s="7"/>
      <c r="Q26" s="8" t="s">
        <v>37</v>
      </c>
      <c r="R26" s="6"/>
      <c r="S26" s="6"/>
      <c r="T26" s="7"/>
      <c r="U26" s="7"/>
      <c r="V26" s="8" t="s">
        <v>37</v>
      </c>
      <c r="W26" s="9"/>
      <c r="X26">
        <f>+COUNTIF(Tabla13[[#This Row],[Concepto OCI]:[Concepto OCI16]],"Concepto Favorable")</f>
        <v>0</v>
      </c>
      <c r="Y26">
        <f>+COUNTIF(Tabla13[[#This Row],[Concepto OCI]:[Concepto OCI16]],"Concepto No Favorable")</f>
        <v>0</v>
      </c>
      <c r="Z26">
        <f>+COUNTIF(Tabla13[[#This Row],[Concepto OCI]:[Concepto OCI16]],"Sin meta asignada en el periodo")</f>
        <v>1</v>
      </c>
      <c r="AA26">
        <f t="shared" si="0"/>
        <v>1</v>
      </c>
    </row>
    <row r="27" spans="1:27" ht="60" customHeight="1" x14ac:dyDescent="0.25">
      <c r="A27" s="6" t="s">
        <v>78</v>
      </c>
      <c r="B27" s="6" t="s">
        <v>79</v>
      </c>
      <c r="C27" s="6" t="s">
        <v>80</v>
      </c>
      <c r="D27" s="6" t="s">
        <v>81</v>
      </c>
      <c r="E27" s="7">
        <v>4</v>
      </c>
      <c r="F27" s="7">
        <v>4</v>
      </c>
      <c r="G27" s="8">
        <v>1</v>
      </c>
      <c r="H27" s="6" t="s">
        <v>34</v>
      </c>
      <c r="I27" s="6" t="s">
        <v>82</v>
      </c>
      <c r="J27" s="7">
        <v>4</v>
      </c>
      <c r="K27" s="7">
        <v>4</v>
      </c>
      <c r="L27" s="8">
        <v>1</v>
      </c>
      <c r="M27" s="6" t="s">
        <v>34</v>
      </c>
      <c r="N27" s="6"/>
      <c r="O27" s="7"/>
      <c r="P27" s="7"/>
      <c r="Q27" s="8" t="s">
        <v>37</v>
      </c>
      <c r="R27" s="6"/>
      <c r="S27" s="6"/>
      <c r="T27" s="7"/>
      <c r="U27" s="7"/>
      <c r="V27" s="8" t="s">
        <v>37</v>
      </c>
      <c r="W27" s="9"/>
      <c r="X27">
        <f>+COUNTIF(Tabla13[[#This Row],[Concepto OCI]:[Concepto OCI16]],"Concepto Favorable")</f>
        <v>2</v>
      </c>
      <c r="Y27">
        <f>+COUNTIF(Tabla13[[#This Row],[Concepto OCI]:[Concepto OCI16]],"Concepto No Favorable")</f>
        <v>0</v>
      </c>
      <c r="Z27">
        <f>+COUNTIF(Tabla13[[#This Row],[Concepto OCI]:[Concepto OCI16]],"Sin meta asignada en el periodo")</f>
        <v>0</v>
      </c>
      <c r="AA27">
        <f t="shared" si="0"/>
        <v>2</v>
      </c>
    </row>
    <row r="28" spans="1:27" ht="60" customHeight="1" x14ac:dyDescent="0.25">
      <c r="A28" s="6" t="s">
        <v>83</v>
      </c>
      <c r="B28" s="6" t="s">
        <v>79</v>
      </c>
      <c r="C28" s="6" t="s">
        <v>84</v>
      </c>
      <c r="D28" s="6" t="s">
        <v>85</v>
      </c>
      <c r="E28" s="7">
        <v>7</v>
      </c>
      <c r="F28" s="7">
        <v>7</v>
      </c>
      <c r="G28" s="8">
        <v>1</v>
      </c>
      <c r="H28" s="6" t="s">
        <v>34</v>
      </c>
      <c r="I28" s="6" t="s">
        <v>86</v>
      </c>
      <c r="J28" s="7">
        <v>4</v>
      </c>
      <c r="K28" s="7">
        <v>4</v>
      </c>
      <c r="L28" s="8">
        <v>1</v>
      </c>
      <c r="M28" s="6" t="s">
        <v>34</v>
      </c>
      <c r="N28" s="6"/>
      <c r="O28" s="7"/>
      <c r="P28" s="7"/>
      <c r="Q28" s="8" t="s">
        <v>37</v>
      </c>
      <c r="R28" s="6"/>
      <c r="S28" s="6"/>
      <c r="T28" s="7"/>
      <c r="U28" s="7"/>
      <c r="V28" s="8" t="s">
        <v>37</v>
      </c>
      <c r="W28" s="9"/>
      <c r="X28">
        <f>+COUNTIF(Tabla13[[#This Row],[Concepto OCI]:[Concepto OCI16]],"Concepto Favorable")</f>
        <v>2</v>
      </c>
      <c r="Y28">
        <f>+COUNTIF(Tabla13[[#This Row],[Concepto OCI]:[Concepto OCI16]],"Concepto No Favorable")</f>
        <v>0</v>
      </c>
      <c r="Z28">
        <f>+COUNTIF(Tabla13[[#This Row],[Concepto OCI]:[Concepto OCI16]],"Sin meta asignada en el periodo")</f>
        <v>0</v>
      </c>
      <c r="AA28">
        <f t="shared" si="0"/>
        <v>2</v>
      </c>
    </row>
    <row r="29" spans="1:27" ht="60" customHeight="1" x14ac:dyDescent="0.25">
      <c r="A29" s="6" t="s">
        <v>87</v>
      </c>
      <c r="B29" s="6" t="s">
        <v>79</v>
      </c>
      <c r="C29" s="6" t="s">
        <v>88</v>
      </c>
      <c r="D29" s="6" t="s">
        <v>89</v>
      </c>
      <c r="E29" s="7">
        <v>1</v>
      </c>
      <c r="F29" s="7">
        <v>4</v>
      </c>
      <c r="G29" s="8">
        <v>1</v>
      </c>
      <c r="H29" s="6" t="s">
        <v>34</v>
      </c>
      <c r="I29" s="6" t="s">
        <v>90</v>
      </c>
      <c r="J29" s="7">
        <v>1</v>
      </c>
      <c r="K29" s="7">
        <v>13</v>
      </c>
      <c r="L29" s="8">
        <v>1</v>
      </c>
      <c r="M29" s="6" t="s">
        <v>34</v>
      </c>
      <c r="N29" s="6" t="s">
        <v>91</v>
      </c>
      <c r="O29" s="7">
        <v>17</v>
      </c>
      <c r="P29" s="7">
        <v>17</v>
      </c>
      <c r="Q29" s="8">
        <v>1</v>
      </c>
      <c r="R29" s="6" t="s">
        <v>43</v>
      </c>
      <c r="S29" s="6"/>
      <c r="T29" s="7"/>
      <c r="U29" s="7"/>
      <c r="V29" s="8" t="s">
        <v>37</v>
      </c>
      <c r="W29" s="9"/>
      <c r="X29">
        <f>+COUNTIF(Tabla13[[#This Row],[Concepto OCI]:[Concepto OCI16]],"Concepto Favorable")</f>
        <v>2</v>
      </c>
      <c r="Y29">
        <f>+COUNTIF(Tabla13[[#This Row],[Concepto OCI]:[Concepto OCI16]],"Concepto No Favorable")</f>
        <v>0</v>
      </c>
      <c r="Z29">
        <f>+COUNTIF(Tabla13[[#This Row],[Concepto OCI]:[Concepto OCI16]],"Sin meta asignada en el periodo")</f>
        <v>1</v>
      </c>
      <c r="AA29">
        <f t="shared" si="0"/>
        <v>3</v>
      </c>
    </row>
    <row r="30" spans="1:27" ht="60" customHeight="1" x14ac:dyDescent="0.25">
      <c r="A30" s="6" t="s">
        <v>55</v>
      </c>
      <c r="B30" s="6" t="s">
        <v>56</v>
      </c>
      <c r="C30" s="6" t="s">
        <v>57</v>
      </c>
      <c r="D30" s="6" t="s">
        <v>58</v>
      </c>
      <c r="E30" s="7">
        <v>1</v>
      </c>
      <c r="F30" s="7">
        <v>1</v>
      </c>
      <c r="G30" s="8">
        <v>1</v>
      </c>
      <c r="H30" s="6" t="s">
        <v>34</v>
      </c>
      <c r="I30" s="6"/>
      <c r="J30" s="7"/>
      <c r="K30" s="7"/>
      <c r="L30" s="8" t="s">
        <v>37</v>
      </c>
      <c r="M30" s="6"/>
      <c r="N30" s="6"/>
      <c r="O30" s="7"/>
      <c r="P30" s="7"/>
      <c r="Q30" s="8" t="s">
        <v>37</v>
      </c>
      <c r="R30" s="6"/>
      <c r="S30" s="6"/>
      <c r="T30" s="7"/>
      <c r="U30" s="7"/>
      <c r="V30" s="8" t="s">
        <v>37</v>
      </c>
      <c r="W30" s="9"/>
      <c r="X30">
        <f>+COUNTIF(Tabla13[[#This Row],[Concepto OCI]:[Concepto OCI16]],"Concepto Favorable")</f>
        <v>1</v>
      </c>
      <c r="Y30">
        <f>+COUNTIF(Tabla13[[#This Row],[Concepto OCI]:[Concepto OCI16]],"Concepto No Favorable")</f>
        <v>0</v>
      </c>
      <c r="Z30">
        <f>+COUNTIF(Tabla13[[#This Row],[Concepto OCI]:[Concepto OCI16]],"Sin meta asignada en el periodo")</f>
        <v>0</v>
      </c>
      <c r="AA30">
        <f t="shared" si="0"/>
        <v>1</v>
      </c>
    </row>
    <row r="31" spans="1:27" ht="60" customHeight="1" x14ac:dyDescent="0.25">
      <c r="A31" s="6" t="s">
        <v>59</v>
      </c>
      <c r="B31" s="6" t="s">
        <v>56</v>
      </c>
      <c r="C31" s="6" t="s">
        <v>60</v>
      </c>
      <c r="D31" s="6" t="s">
        <v>61</v>
      </c>
      <c r="E31" s="7">
        <v>1</v>
      </c>
      <c r="F31" s="7">
        <v>1</v>
      </c>
      <c r="G31" s="8">
        <v>1</v>
      </c>
      <c r="H31" s="6" t="s">
        <v>34</v>
      </c>
      <c r="I31" s="6"/>
      <c r="J31" s="7"/>
      <c r="K31" s="7"/>
      <c r="L31" s="8" t="s">
        <v>37</v>
      </c>
      <c r="M31" s="6"/>
      <c r="N31" s="6"/>
      <c r="O31" s="7"/>
      <c r="P31" s="7"/>
      <c r="Q31" s="8" t="s">
        <v>37</v>
      </c>
      <c r="R31" s="6"/>
      <c r="S31" s="6"/>
      <c r="T31" s="7"/>
      <c r="U31" s="7"/>
      <c r="V31" s="8" t="s">
        <v>37</v>
      </c>
      <c r="W31" s="9"/>
      <c r="X31">
        <f>+COUNTIF(Tabla13[[#This Row],[Concepto OCI]:[Concepto OCI16]],"Concepto Favorable")</f>
        <v>1</v>
      </c>
      <c r="Y31">
        <f>+COUNTIF(Tabla13[[#This Row],[Concepto OCI]:[Concepto OCI16]],"Concepto No Favorable")</f>
        <v>0</v>
      </c>
      <c r="Z31">
        <f>+COUNTIF(Tabla13[[#This Row],[Concepto OCI]:[Concepto OCI16]],"Sin meta asignada en el periodo")</f>
        <v>0</v>
      </c>
      <c r="AA31">
        <f t="shared" si="0"/>
        <v>1</v>
      </c>
    </row>
    <row r="32" spans="1:27" ht="60" customHeight="1" x14ac:dyDescent="0.25">
      <c r="A32" s="6" t="s">
        <v>62</v>
      </c>
      <c r="B32" s="6" t="s">
        <v>56</v>
      </c>
      <c r="C32" s="6" t="s">
        <v>63</v>
      </c>
      <c r="D32" s="6" t="s">
        <v>64</v>
      </c>
      <c r="E32" s="7">
        <v>1</v>
      </c>
      <c r="F32" s="7">
        <v>1</v>
      </c>
      <c r="G32" s="8">
        <v>1</v>
      </c>
      <c r="H32" s="6" t="s">
        <v>34</v>
      </c>
      <c r="I32" s="6"/>
      <c r="J32" s="7"/>
      <c r="K32" s="7"/>
      <c r="L32" s="8" t="s">
        <v>37</v>
      </c>
      <c r="M32" s="6"/>
      <c r="N32" s="6"/>
      <c r="O32" s="7"/>
      <c r="P32" s="7"/>
      <c r="Q32" s="8" t="s">
        <v>37</v>
      </c>
      <c r="R32" s="6"/>
      <c r="S32" s="6"/>
      <c r="T32" s="7"/>
      <c r="U32" s="7"/>
      <c r="V32" s="8" t="s">
        <v>37</v>
      </c>
      <c r="W32" s="9"/>
      <c r="X32">
        <f>+COUNTIF(Tabla13[[#This Row],[Concepto OCI]:[Concepto OCI16]],"Concepto Favorable")</f>
        <v>1</v>
      </c>
      <c r="Y32">
        <f>+COUNTIF(Tabla13[[#This Row],[Concepto OCI]:[Concepto OCI16]],"Concepto No Favorable")</f>
        <v>0</v>
      </c>
      <c r="Z32">
        <f>+COUNTIF(Tabla13[[#This Row],[Concepto OCI]:[Concepto OCI16]],"Sin meta asignada en el periodo")</f>
        <v>0</v>
      </c>
      <c r="AA32">
        <f t="shared" si="0"/>
        <v>1</v>
      </c>
    </row>
    <row r="33" spans="1:27" ht="60" customHeight="1" x14ac:dyDescent="0.25">
      <c r="A33" s="6" t="s">
        <v>142</v>
      </c>
      <c r="B33" s="6" t="s">
        <v>143</v>
      </c>
      <c r="C33" s="6" t="s">
        <v>144</v>
      </c>
      <c r="D33" s="6" t="s">
        <v>145</v>
      </c>
      <c r="E33" s="7">
        <v>1</v>
      </c>
      <c r="F33" s="7">
        <v>1</v>
      </c>
      <c r="G33" s="8">
        <v>1</v>
      </c>
      <c r="H33" s="6" t="s">
        <v>34</v>
      </c>
      <c r="I33" s="6" t="s">
        <v>146</v>
      </c>
      <c r="J33" s="7">
        <v>2</v>
      </c>
      <c r="K33" s="7">
        <v>2</v>
      </c>
      <c r="L33" s="8">
        <v>1</v>
      </c>
      <c r="M33" s="6" t="s">
        <v>70</v>
      </c>
      <c r="N33" s="6" t="s">
        <v>147</v>
      </c>
      <c r="O33" s="7">
        <v>0</v>
      </c>
      <c r="P33" s="7"/>
      <c r="Q33" s="8" t="s">
        <v>37</v>
      </c>
      <c r="R33" s="6" t="s">
        <v>34</v>
      </c>
      <c r="S33" s="6"/>
      <c r="T33" s="7"/>
      <c r="U33" s="7"/>
      <c r="V33" s="8" t="s">
        <v>37</v>
      </c>
      <c r="W33" s="9"/>
      <c r="X33">
        <f>+COUNTIF(Tabla13[[#This Row],[Concepto OCI]:[Concepto OCI16]],"Concepto Favorable")</f>
        <v>2</v>
      </c>
      <c r="Y33">
        <f>+COUNTIF(Tabla13[[#This Row],[Concepto OCI]:[Concepto OCI16]],"Concepto No Favorable")</f>
        <v>1</v>
      </c>
      <c r="Z33">
        <f>+COUNTIF(Tabla13[[#This Row],[Concepto OCI]:[Concepto OCI16]],"Sin meta asignada en el periodo")</f>
        <v>0</v>
      </c>
      <c r="AA33">
        <f t="shared" si="0"/>
        <v>2</v>
      </c>
    </row>
    <row r="34" spans="1:27" ht="60" customHeight="1" x14ac:dyDescent="0.25">
      <c r="A34" s="6" t="s">
        <v>148</v>
      </c>
      <c r="B34" s="6" t="s">
        <v>143</v>
      </c>
      <c r="C34" s="6" t="s">
        <v>149</v>
      </c>
      <c r="D34" s="6" t="s">
        <v>150</v>
      </c>
      <c r="E34" s="7">
        <v>4</v>
      </c>
      <c r="F34" s="7">
        <v>4</v>
      </c>
      <c r="G34" s="8">
        <v>1</v>
      </c>
      <c r="H34" s="6" t="s">
        <v>34</v>
      </c>
      <c r="I34" s="6" t="s">
        <v>151</v>
      </c>
      <c r="J34" s="7">
        <v>1</v>
      </c>
      <c r="K34" s="7">
        <v>1</v>
      </c>
      <c r="L34" s="8">
        <v>1</v>
      </c>
      <c r="M34" s="6" t="s">
        <v>34</v>
      </c>
      <c r="N34" s="6" t="s">
        <v>152</v>
      </c>
      <c r="O34" s="7">
        <v>1</v>
      </c>
      <c r="P34" s="7">
        <v>1</v>
      </c>
      <c r="Q34" s="8">
        <v>1</v>
      </c>
      <c r="R34" s="6" t="s">
        <v>34</v>
      </c>
      <c r="S34" s="6"/>
      <c r="T34" s="7"/>
      <c r="U34" s="7"/>
      <c r="V34" s="8" t="s">
        <v>37</v>
      </c>
      <c r="W34" s="9"/>
      <c r="X34">
        <f>+COUNTIF(Tabla13[[#This Row],[Concepto OCI]:[Concepto OCI16]],"Concepto Favorable")</f>
        <v>3</v>
      </c>
      <c r="Y34">
        <f>+COUNTIF(Tabla13[[#This Row],[Concepto OCI]:[Concepto OCI16]],"Concepto No Favorable")</f>
        <v>0</v>
      </c>
      <c r="Z34">
        <f>+COUNTIF(Tabla13[[#This Row],[Concepto OCI]:[Concepto OCI16]],"Sin meta asignada en el periodo")</f>
        <v>0</v>
      </c>
      <c r="AA34">
        <f t="shared" si="0"/>
        <v>3</v>
      </c>
    </row>
    <row r="35" spans="1:27" s="10" customFormat="1" ht="60" customHeight="1" x14ac:dyDescent="0.25">
      <c r="A35" s="6" t="s">
        <v>153</v>
      </c>
      <c r="B35" s="6" t="s">
        <v>143</v>
      </c>
      <c r="C35" s="6" t="s">
        <v>154</v>
      </c>
      <c r="D35" s="6" t="s">
        <v>155</v>
      </c>
      <c r="E35" s="7">
        <v>1</v>
      </c>
      <c r="F35" s="7">
        <v>1</v>
      </c>
      <c r="G35" s="8">
        <v>1</v>
      </c>
      <c r="H35" s="6" t="s">
        <v>34</v>
      </c>
      <c r="I35" s="6" t="s">
        <v>156</v>
      </c>
      <c r="J35" s="7">
        <v>1</v>
      </c>
      <c r="K35" s="7">
        <v>1</v>
      </c>
      <c r="L35" s="8">
        <v>1</v>
      </c>
      <c r="M35" s="6" t="s">
        <v>34</v>
      </c>
      <c r="N35" s="6"/>
      <c r="O35" s="7"/>
      <c r="P35" s="7"/>
      <c r="Q35" s="8" t="s">
        <v>37</v>
      </c>
      <c r="R35" s="6"/>
      <c r="S35" s="6"/>
      <c r="T35" s="7"/>
      <c r="U35" s="7"/>
      <c r="V35" s="8" t="s">
        <v>37</v>
      </c>
      <c r="W35" s="9"/>
      <c r="X35">
        <f>+COUNTIF(Tabla13[[#This Row],[Concepto OCI]:[Concepto OCI16]],"Concepto Favorable")</f>
        <v>2</v>
      </c>
      <c r="Y35">
        <f>+COUNTIF(Tabla13[[#This Row],[Concepto OCI]:[Concepto OCI16]],"Concepto No Favorable")</f>
        <v>0</v>
      </c>
      <c r="Z35">
        <f>+COUNTIF(Tabla13[[#This Row],[Concepto OCI]:[Concepto OCI16]],"Sin meta asignada en el periodo")</f>
        <v>0</v>
      </c>
      <c r="AA35">
        <f t="shared" si="0"/>
        <v>2</v>
      </c>
    </row>
    <row r="36" spans="1:27" ht="60" customHeight="1" x14ac:dyDescent="0.25">
      <c r="A36" s="6" t="s">
        <v>187</v>
      </c>
      <c r="B36" s="6" t="s">
        <v>188</v>
      </c>
      <c r="C36" s="6" t="s">
        <v>189</v>
      </c>
      <c r="D36" s="6" t="s">
        <v>190</v>
      </c>
      <c r="E36" s="7">
        <v>1</v>
      </c>
      <c r="F36" s="7">
        <v>1</v>
      </c>
      <c r="G36" s="8">
        <v>1</v>
      </c>
      <c r="H36" s="6" t="s">
        <v>70</v>
      </c>
      <c r="I36" s="6"/>
      <c r="J36" s="7"/>
      <c r="K36" s="7"/>
      <c r="L36" s="8" t="s">
        <v>37</v>
      </c>
      <c r="M36" s="6"/>
      <c r="N36" s="6"/>
      <c r="O36" s="7"/>
      <c r="P36" s="7"/>
      <c r="Q36" s="8" t="s">
        <v>37</v>
      </c>
      <c r="R36" s="6"/>
      <c r="S36" s="6"/>
      <c r="T36" s="7"/>
      <c r="U36" s="7"/>
      <c r="V36" s="8" t="s">
        <v>37</v>
      </c>
      <c r="W36" s="9"/>
      <c r="X36">
        <f>+COUNTIF(Tabla13[[#This Row],[Concepto OCI]:[Concepto OCI16]],"Concepto Favorable")</f>
        <v>0</v>
      </c>
      <c r="Y36">
        <f>+COUNTIF(Tabla13[[#This Row],[Concepto OCI]:[Concepto OCI16]],"Concepto No Favorable")</f>
        <v>1</v>
      </c>
      <c r="Z36">
        <f>+COUNTIF(Tabla13[[#This Row],[Concepto OCI]:[Concepto OCI16]],"Sin meta asignada en el periodo")</f>
        <v>0</v>
      </c>
      <c r="AA36">
        <f t="shared" si="0"/>
        <v>0</v>
      </c>
    </row>
    <row r="37" spans="1:27" ht="60" customHeight="1" x14ac:dyDescent="0.25">
      <c r="A37" s="6" t="s">
        <v>191</v>
      </c>
      <c r="B37" s="6" t="s">
        <v>188</v>
      </c>
      <c r="C37" s="6" t="s">
        <v>192</v>
      </c>
      <c r="D37" s="6" t="s">
        <v>193</v>
      </c>
      <c r="E37" s="7">
        <v>5</v>
      </c>
      <c r="F37" s="7">
        <v>5</v>
      </c>
      <c r="G37" s="8">
        <v>1</v>
      </c>
      <c r="H37" s="6" t="s">
        <v>34</v>
      </c>
      <c r="I37" s="6"/>
      <c r="J37" s="7"/>
      <c r="K37" s="7"/>
      <c r="L37" s="8" t="s">
        <v>37</v>
      </c>
      <c r="M37" s="6"/>
      <c r="N37" s="6"/>
      <c r="O37" s="7"/>
      <c r="P37" s="7"/>
      <c r="Q37" s="8" t="s">
        <v>37</v>
      </c>
      <c r="R37" s="6"/>
      <c r="S37" s="6"/>
      <c r="T37" s="7"/>
      <c r="U37" s="7"/>
      <c r="V37" s="8" t="s">
        <v>37</v>
      </c>
      <c r="W37" s="9"/>
      <c r="X37">
        <f>+COUNTIF(Tabla13[[#This Row],[Concepto OCI]:[Concepto OCI16]],"Concepto Favorable")</f>
        <v>1</v>
      </c>
      <c r="Y37">
        <f>+COUNTIF(Tabla13[[#This Row],[Concepto OCI]:[Concepto OCI16]],"Concepto No Favorable")</f>
        <v>0</v>
      </c>
      <c r="Z37">
        <f>+COUNTIF(Tabla13[[#This Row],[Concepto OCI]:[Concepto OCI16]],"Sin meta asignada en el periodo")</f>
        <v>0</v>
      </c>
      <c r="AA37">
        <f t="shared" si="0"/>
        <v>1</v>
      </c>
    </row>
    <row r="38" spans="1:27" ht="60" customHeight="1" x14ac:dyDescent="0.25">
      <c r="A38" s="6" t="s">
        <v>194</v>
      </c>
      <c r="B38" s="6" t="s">
        <v>188</v>
      </c>
      <c r="C38" s="6" t="s">
        <v>195</v>
      </c>
      <c r="D38" s="6" t="s">
        <v>196</v>
      </c>
      <c r="E38" s="7">
        <v>4</v>
      </c>
      <c r="F38" s="7">
        <v>4</v>
      </c>
      <c r="G38" s="8">
        <v>1</v>
      </c>
      <c r="H38" s="6" t="s">
        <v>34</v>
      </c>
      <c r="I38" s="6" t="s">
        <v>197</v>
      </c>
      <c r="J38" s="7">
        <v>1</v>
      </c>
      <c r="K38" s="7">
        <v>1</v>
      </c>
      <c r="L38" s="8">
        <v>1</v>
      </c>
      <c r="M38" s="6" t="s">
        <v>34</v>
      </c>
      <c r="N38" s="6"/>
      <c r="O38" s="7"/>
      <c r="P38" s="7"/>
      <c r="Q38" s="8" t="s">
        <v>37</v>
      </c>
      <c r="R38" s="6"/>
      <c r="S38" s="6"/>
      <c r="T38" s="7"/>
      <c r="U38" s="7"/>
      <c r="V38" s="8" t="s">
        <v>37</v>
      </c>
      <c r="W38" s="9"/>
      <c r="X38">
        <f>+COUNTIF(Tabla13[[#This Row],[Concepto OCI]:[Concepto OCI16]],"Concepto Favorable")</f>
        <v>2</v>
      </c>
      <c r="Y38">
        <f>+COUNTIF(Tabla13[[#This Row],[Concepto OCI]:[Concepto OCI16]],"Concepto No Favorable")</f>
        <v>0</v>
      </c>
      <c r="Z38">
        <f>+COUNTIF(Tabla13[[#This Row],[Concepto OCI]:[Concepto OCI16]],"Sin meta asignada en el periodo")</f>
        <v>0</v>
      </c>
      <c r="AA38">
        <f t="shared" si="0"/>
        <v>2</v>
      </c>
    </row>
    <row r="39" spans="1:27" ht="60" customHeight="1" x14ac:dyDescent="0.25">
      <c r="A39" s="6" t="s">
        <v>198</v>
      </c>
      <c r="B39" s="6" t="s">
        <v>188</v>
      </c>
      <c r="C39" s="6" t="s">
        <v>199</v>
      </c>
      <c r="D39" s="6" t="s">
        <v>200</v>
      </c>
      <c r="E39" s="7">
        <v>4</v>
      </c>
      <c r="F39" s="7">
        <v>4</v>
      </c>
      <c r="G39" s="8">
        <v>1</v>
      </c>
      <c r="H39" s="6" t="s">
        <v>34</v>
      </c>
      <c r="I39" s="6"/>
      <c r="J39" s="7"/>
      <c r="K39" s="7"/>
      <c r="L39" s="8" t="s">
        <v>37</v>
      </c>
      <c r="M39" s="6"/>
      <c r="N39" s="6"/>
      <c r="O39" s="7"/>
      <c r="P39" s="7"/>
      <c r="Q39" s="8" t="s">
        <v>37</v>
      </c>
      <c r="R39" s="6"/>
      <c r="S39" s="6"/>
      <c r="T39" s="7"/>
      <c r="U39" s="7"/>
      <c r="V39" s="8" t="s">
        <v>37</v>
      </c>
      <c r="W39" s="9"/>
      <c r="X39">
        <f>+COUNTIF(Tabla13[[#This Row],[Concepto OCI]:[Concepto OCI16]],"Concepto Favorable")</f>
        <v>1</v>
      </c>
      <c r="Y39">
        <f>+COUNTIF(Tabla13[[#This Row],[Concepto OCI]:[Concepto OCI16]],"Concepto No Favorable")</f>
        <v>0</v>
      </c>
      <c r="Z39">
        <f>+COUNTIF(Tabla13[[#This Row],[Concepto OCI]:[Concepto OCI16]],"Sin meta asignada en el periodo")</f>
        <v>0</v>
      </c>
      <c r="AA39">
        <f t="shared" si="0"/>
        <v>1</v>
      </c>
    </row>
    <row r="40" spans="1:27" ht="60" customHeight="1" x14ac:dyDescent="0.25">
      <c r="A40" s="6" t="s">
        <v>201</v>
      </c>
      <c r="B40" s="6" t="s">
        <v>188</v>
      </c>
      <c r="C40" s="6" t="s">
        <v>202</v>
      </c>
      <c r="D40" s="6" t="s">
        <v>384</v>
      </c>
      <c r="E40" s="7">
        <v>1</v>
      </c>
      <c r="F40" s="7">
        <v>1</v>
      </c>
      <c r="G40" s="8">
        <v>1</v>
      </c>
      <c r="H40" s="6" t="s">
        <v>34</v>
      </c>
      <c r="I40" s="6" t="s">
        <v>203</v>
      </c>
      <c r="J40" s="7">
        <v>0</v>
      </c>
      <c r="K40" s="7"/>
      <c r="L40" s="8" t="s">
        <v>37</v>
      </c>
      <c r="M40" s="6" t="s">
        <v>43</v>
      </c>
      <c r="N40" s="6"/>
      <c r="O40" s="7"/>
      <c r="P40" s="7"/>
      <c r="Q40" s="8" t="s">
        <v>37</v>
      </c>
      <c r="R40" s="6"/>
      <c r="S40" s="6"/>
      <c r="T40" s="7"/>
      <c r="U40" s="7"/>
      <c r="V40" s="8" t="s">
        <v>37</v>
      </c>
      <c r="W40" s="9"/>
      <c r="X40">
        <f>+COUNTIF(Tabla13[[#This Row],[Concepto OCI]:[Concepto OCI16]],"Concepto Favorable")</f>
        <v>1</v>
      </c>
      <c r="Y40">
        <f>+COUNTIF(Tabla13[[#This Row],[Concepto OCI]:[Concepto OCI16]],"Concepto No Favorable")</f>
        <v>0</v>
      </c>
      <c r="Z40">
        <f>+COUNTIF(Tabla13[[#This Row],[Concepto OCI]:[Concepto OCI16]],"Sin meta asignada en el periodo")</f>
        <v>1</v>
      </c>
      <c r="AA40">
        <f t="shared" si="0"/>
        <v>2</v>
      </c>
    </row>
    <row r="41" spans="1:27" ht="60" customHeight="1" x14ac:dyDescent="0.25">
      <c r="A41" s="6" t="s">
        <v>228</v>
      </c>
      <c r="B41" s="6" t="s">
        <v>229</v>
      </c>
      <c r="C41" s="6" t="s">
        <v>230</v>
      </c>
      <c r="D41" s="6" t="s">
        <v>231</v>
      </c>
      <c r="E41" s="7">
        <v>4</v>
      </c>
      <c r="F41" s="7">
        <v>4</v>
      </c>
      <c r="G41" s="8">
        <v>1</v>
      </c>
      <c r="H41" s="6" t="s">
        <v>34</v>
      </c>
      <c r="I41" s="6" t="s">
        <v>232</v>
      </c>
      <c r="J41" s="7">
        <v>0</v>
      </c>
      <c r="K41" s="7">
        <v>174</v>
      </c>
      <c r="L41" s="8" t="s">
        <v>37</v>
      </c>
      <c r="M41" s="6" t="s">
        <v>34</v>
      </c>
      <c r="N41" s="6"/>
      <c r="O41" s="7"/>
      <c r="P41" s="7"/>
      <c r="Q41" s="8" t="s">
        <v>37</v>
      </c>
      <c r="R41" s="6"/>
      <c r="S41" s="6"/>
      <c r="T41" s="7"/>
      <c r="U41" s="7"/>
      <c r="V41" s="8" t="s">
        <v>37</v>
      </c>
      <c r="W41" s="9"/>
      <c r="X41">
        <f>+COUNTIF(Tabla13[[#This Row],[Concepto OCI]:[Concepto OCI16]],"Concepto Favorable")</f>
        <v>2</v>
      </c>
      <c r="Y41">
        <f>+COUNTIF(Tabla13[[#This Row],[Concepto OCI]:[Concepto OCI16]],"Concepto No Favorable")</f>
        <v>0</v>
      </c>
      <c r="Z41">
        <f>+COUNTIF(Tabla13[[#This Row],[Concepto OCI]:[Concepto OCI16]],"Sin meta asignada en el periodo")</f>
        <v>0</v>
      </c>
      <c r="AA41">
        <f t="shared" si="0"/>
        <v>2</v>
      </c>
    </row>
    <row r="42" spans="1:27" ht="60" customHeight="1" x14ac:dyDescent="0.25">
      <c r="A42" s="6" t="s">
        <v>233</v>
      </c>
      <c r="B42" s="6" t="s">
        <v>229</v>
      </c>
      <c r="C42" s="6" t="s">
        <v>234</v>
      </c>
      <c r="D42" s="6" t="s">
        <v>235</v>
      </c>
      <c r="E42" s="7">
        <v>1</v>
      </c>
      <c r="F42" s="7">
        <v>2</v>
      </c>
      <c r="G42" s="8">
        <v>1</v>
      </c>
      <c r="H42" s="6" t="s">
        <v>34</v>
      </c>
      <c r="I42" s="6" t="s">
        <v>236</v>
      </c>
      <c r="J42" s="7">
        <v>4</v>
      </c>
      <c r="K42" s="7">
        <v>17</v>
      </c>
      <c r="L42" s="8">
        <v>1</v>
      </c>
      <c r="M42" s="6" t="s">
        <v>34</v>
      </c>
      <c r="N42" s="6" t="s">
        <v>237</v>
      </c>
      <c r="O42" s="7">
        <v>1</v>
      </c>
      <c r="P42" s="7">
        <v>2</v>
      </c>
      <c r="Q42" s="8">
        <v>1</v>
      </c>
      <c r="R42" s="6" t="s">
        <v>34</v>
      </c>
      <c r="S42" s="6"/>
      <c r="T42" s="7"/>
      <c r="U42" s="7"/>
      <c r="V42" s="8" t="s">
        <v>37</v>
      </c>
      <c r="W42" s="9"/>
      <c r="X42">
        <f>+COUNTIF(Tabla13[[#This Row],[Concepto OCI]:[Concepto OCI16]],"Concepto Favorable")</f>
        <v>3</v>
      </c>
      <c r="Y42">
        <f>+COUNTIF(Tabla13[[#This Row],[Concepto OCI]:[Concepto OCI16]],"Concepto No Favorable")</f>
        <v>0</v>
      </c>
      <c r="Z42">
        <f>+COUNTIF(Tabla13[[#This Row],[Concepto OCI]:[Concepto OCI16]],"Sin meta asignada en el periodo")</f>
        <v>0</v>
      </c>
      <c r="AA42">
        <f t="shared" si="0"/>
        <v>3</v>
      </c>
    </row>
    <row r="43" spans="1:27" ht="60" customHeight="1" x14ac:dyDescent="0.25">
      <c r="A43" s="6" t="s">
        <v>238</v>
      </c>
      <c r="B43" s="6" t="s">
        <v>229</v>
      </c>
      <c r="C43" s="6" t="s">
        <v>239</v>
      </c>
      <c r="D43" s="6" t="s">
        <v>240</v>
      </c>
      <c r="E43" s="7">
        <v>28</v>
      </c>
      <c r="F43" s="7">
        <v>28</v>
      </c>
      <c r="G43" s="8">
        <v>1</v>
      </c>
      <c r="H43" s="6" t="s">
        <v>34</v>
      </c>
      <c r="I43" s="6" t="s">
        <v>241</v>
      </c>
      <c r="J43" s="7">
        <v>11</v>
      </c>
      <c r="K43" s="7">
        <v>11</v>
      </c>
      <c r="L43" s="8">
        <v>1</v>
      </c>
      <c r="M43" s="6" t="s">
        <v>34</v>
      </c>
      <c r="N43" s="6" t="s">
        <v>242</v>
      </c>
      <c r="O43" s="7">
        <v>1</v>
      </c>
      <c r="P43" s="7">
        <v>1</v>
      </c>
      <c r="Q43" s="8">
        <v>1</v>
      </c>
      <c r="R43" s="6" t="s">
        <v>34</v>
      </c>
      <c r="S43" s="6" t="s">
        <v>243</v>
      </c>
      <c r="T43" s="7">
        <v>1</v>
      </c>
      <c r="U43" s="7">
        <v>1</v>
      </c>
      <c r="V43" s="8">
        <v>1</v>
      </c>
      <c r="W43" s="9" t="s">
        <v>34</v>
      </c>
      <c r="X43">
        <f>+COUNTIF(Tabla13[[#This Row],[Concepto OCI]:[Concepto OCI16]],"Concepto Favorable")</f>
        <v>4</v>
      </c>
      <c r="Y43">
        <f>+COUNTIF(Tabla13[[#This Row],[Concepto OCI]:[Concepto OCI16]],"Concepto No Favorable")</f>
        <v>0</v>
      </c>
      <c r="Z43">
        <f>+COUNTIF(Tabla13[[#This Row],[Concepto OCI]:[Concepto OCI16]],"Sin meta asignada en el periodo")</f>
        <v>0</v>
      </c>
      <c r="AA43">
        <f t="shared" si="0"/>
        <v>4</v>
      </c>
    </row>
    <row r="44" spans="1:27" ht="60" customHeight="1" x14ac:dyDescent="0.25">
      <c r="A44" s="6" t="s">
        <v>244</v>
      </c>
      <c r="B44" s="6" t="s">
        <v>229</v>
      </c>
      <c r="C44" s="6" t="s">
        <v>202</v>
      </c>
      <c r="D44" s="6" t="s">
        <v>385</v>
      </c>
      <c r="E44" s="7">
        <v>0</v>
      </c>
      <c r="F44" s="7">
        <v>0</v>
      </c>
      <c r="G44" s="8" t="s">
        <v>37</v>
      </c>
      <c r="H44" s="6" t="s">
        <v>43</v>
      </c>
      <c r="I44" s="6" t="s">
        <v>245</v>
      </c>
      <c r="J44" s="7">
        <v>4</v>
      </c>
      <c r="K44" s="7">
        <v>4</v>
      </c>
      <c r="L44" s="8">
        <v>1</v>
      </c>
      <c r="M44" s="6" t="s">
        <v>34</v>
      </c>
      <c r="N44" s="6" t="s">
        <v>246</v>
      </c>
      <c r="O44" s="7">
        <v>6</v>
      </c>
      <c r="P44" s="7">
        <v>6</v>
      </c>
      <c r="Q44" s="8">
        <v>1</v>
      </c>
      <c r="R44" s="6" t="s">
        <v>34</v>
      </c>
      <c r="S44" s="6"/>
      <c r="T44" s="7"/>
      <c r="U44" s="7"/>
      <c r="V44" s="8" t="s">
        <v>37</v>
      </c>
      <c r="W44" s="9"/>
      <c r="X44">
        <f>+COUNTIF(Tabla13[[#This Row],[Concepto OCI]:[Concepto OCI16]],"Concepto Favorable")</f>
        <v>2</v>
      </c>
      <c r="Y44">
        <f>+COUNTIF(Tabla13[[#This Row],[Concepto OCI]:[Concepto OCI16]],"Concepto No Favorable")</f>
        <v>0</v>
      </c>
      <c r="Z44">
        <f>+COUNTIF(Tabla13[[#This Row],[Concepto OCI]:[Concepto OCI16]],"Sin meta asignada en el periodo")</f>
        <v>1</v>
      </c>
      <c r="AA44">
        <f t="shared" si="0"/>
        <v>3</v>
      </c>
    </row>
    <row r="45" spans="1:27" ht="60" customHeight="1" x14ac:dyDescent="0.25">
      <c r="A45" s="6" t="s">
        <v>247</v>
      </c>
      <c r="B45" s="6" t="s">
        <v>229</v>
      </c>
      <c r="C45" s="6" t="s">
        <v>180</v>
      </c>
      <c r="D45" s="6" t="s">
        <v>386</v>
      </c>
      <c r="E45" s="7">
        <v>1</v>
      </c>
      <c r="F45" s="7">
        <v>1</v>
      </c>
      <c r="G45" s="8">
        <v>1</v>
      </c>
      <c r="H45" s="6" t="s">
        <v>34</v>
      </c>
      <c r="I45" s="6"/>
      <c r="J45" s="7"/>
      <c r="K45" s="7"/>
      <c r="L45" s="8" t="s">
        <v>37</v>
      </c>
      <c r="M45" s="6"/>
      <c r="N45" s="6"/>
      <c r="O45" s="7"/>
      <c r="P45" s="7"/>
      <c r="Q45" s="8" t="s">
        <v>37</v>
      </c>
      <c r="R45" s="6"/>
      <c r="S45" s="6"/>
      <c r="T45" s="7"/>
      <c r="U45" s="7"/>
      <c r="V45" s="8" t="s">
        <v>37</v>
      </c>
      <c r="W45" s="9"/>
      <c r="X45">
        <f>+COUNTIF(Tabla13[[#This Row],[Concepto OCI]:[Concepto OCI16]],"Concepto Favorable")</f>
        <v>1</v>
      </c>
      <c r="Y45">
        <f>+COUNTIF(Tabla13[[#This Row],[Concepto OCI]:[Concepto OCI16]],"Concepto No Favorable")</f>
        <v>0</v>
      </c>
      <c r="Z45">
        <f>+COUNTIF(Tabla13[[#This Row],[Concepto OCI]:[Concepto OCI16]],"Sin meta asignada en el periodo")</f>
        <v>0</v>
      </c>
      <c r="AA45">
        <f t="shared" si="0"/>
        <v>1</v>
      </c>
    </row>
    <row r="46" spans="1:27" ht="60" customHeight="1" x14ac:dyDescent="0.25">
      <c r="A46" s="6" t="s">
        <v>92</v>
      </c>
      <c r="B46" s="6" t="s">
        <v>93</v>
      </c>
      <c r="C46" s="6" t="s">
        <v>94</v>
      </c>
      <c r="D46" s="6" t="s">
        <v>95</v>
      </c>
      <c r="E46" s="7">
        <v>4</v>
      </c>
      <c r="F46" s="7">
        <v>3</v>
      </c>
      <c r="G46" s="8">
        <v>0.75</v>
      </c>
      <c r="H46" s="6" t="s">
        <v>34</v>
      </c>
      <c r="I46" s="6"/>
      <c r="J46" s="7"/>
      <c r="K46" s="7"/>
      <c r="L46" s="8" t="s">
        <v>37</v>
      </c>
      <c r="M46" s="6"/>
      <c r="N46" s="6"/>
      <c r="O46" s="7"/>
      <c r="P46" s="7"/>
      <c r="Q46" s="8" t="s">
        <v>37</v>
      </c>
      <c r="R46" s="6"/>
      <c r="S46" s="6"/>
      <c r="T46" s="7"/>
      <c r="U46" s="7"/>
      <c r="V46" s="8" t="s">
        <v>37</v>
      </c>
      <c r="W46" s="9"/>
      <c r="X46">
        <f>+COUNTIF(Tabla13[[#This Row],[Concepto OCI]:[Concepto OCI16]],"Concepto Favorable")</f>
        <v>1</v>
      </c>
      <c r="Y46">
        <f>+COUNTIF(Tabla13[[#This Row],[Concepto OCI]:[Concepto OCI16]],"Concepto No Favorable")</f>
        <v>0</v>
      </c>
      <c r="Z46">
        <f>+COUNTIF(Tabla13[[#This Row],[Concepto OCI]:[Concepto OCI16]],"Sin meta asignada en el periodo")</f>
        <v>0</v>
      </c>
      <c r="AA46">
        <f t="shared" si="0"/>
        <v>1</v>
      </c>
    </row>
    <row r="47" spans="1:27" ht="60" customHeight="1" x14ac:dyDescent="0.25">
      <c r="A47" s="6" t="s">
        <v>96</v>
      </c>
      <c r="B47" s="6" t="s">
        <v>93</v>
      </c>
      <c r="C47" s="6" t="s">
        <v>97</v>
      </c>
      <c r="D47" s="6" t="s">
        <v>98</v>
      </c>
      <c r="E47" s="7">
        <v>4</v>
      </c>
      <c r="F47" s="7">
        <v>3</v>
      </c>
      <c r="G47" s="8">
        <v>0.75</v>
      </c>
      <c r="H47" s="6" t="s">
        <v>34</v>
      </c>
      <c r="I47" s="6"/>
      <c r="J47" s="7"/>
      <c r="K47" s="7"/>
      <c r="L47" s="8" t="s">
        <v>37</v>
      </c>
      <c r="M47" s="6"/>
      <c r="N47" s="6"/>
      <c r="O47" s="7"/>
      <c r="P47" s="7"/>
      <c r="Q47" s="8" t="s">
        <v>37</v>
      </c>
      <c r="R47" s="6"/>
      <c r="S47" s="6"/>
      <c r="T47" s="7"/>
      <c r="U47" s="7"/>
      <c r="V47" s="8" t="s">
        <v>37</v>
      </c>
      <c r="W47" s="9"/>
      <c r="X47">
        <f>+COUNTIF(Tabla13[[#This Row],[Concepto OCI]:[Concepto OCI16]],"Concepto Favorable")</f>
        <v>1</v>
      </c>
      <c r="Y47">
        <f>+COUNTIF(Tabla13[[#This Row],[Concepto OCI]:[Concepto OCI16]],"Concepto No Favorable")</f>
        <v>0</v>
      </c>
      <c r="Z47">
        <f>+COUNTIF(Tabla13[[#This Row],[Concepto OCI]:[Concepto OCI16]],"Sin meta asignada en el periodo")</f>
        <v>0</v>
      </c>
      <c r="AA47">
        <f t="shared" si="0"/>
        <v>1</v>
      </c>
    </row>
    <row r="48" spans="1:27" ht="60" customHeight="1" x14ac:dyDescent="0.25">
      <c r="A48" s="6" t="s">
        <v>99</v>
      </c>
      <c r="B48" s="6" t="s">
        <v>93</v>
      </c>
      <c r="C48" s="6" t="s">
        <v>100</v>
      </c>
      <c r="D48" s="6" t="s">
        <v>101</v>
      </c>
      <c r="E48" s="7">
        <v>4</v>
      </c>
      <c r="F48" s="7">
        <v>3</v>
      </c>
      <c r="G48" s="8">
        <v>0.75</v>
      </c>
      <c r="H48" s="6" t="s">
        <v>34</v>
      </c>
      <c r="I48" s="6"/>
      <c r="J48" s="7"/>
      <c r="K48" s="7"/>
      <c r="L48" s="8" t="s">
        <v>37</v>
      </c>
      <c r="M48" s="6"/>
      <c r="N48" s="6"/>
      <c r="O48" s="7"/>
      <c r="P48" s="7"/>
      <c r="Q48" s="8" t="s">
        <v>37</v>
      </c>
      <c r="R48" s="6"/>
      <c r="S48" s="6"/>
      <c r="T48" s="7"/>
      <c r="U48" s="7"/>
      <c r="V48" s="8" t="s">
        <v>37</v>
      </c>
      <c r="W48" s="9"/>
      <c r="X48">
        <f>+COUNTIF(Tabla13[[#This Row],[Concepto OCI]:[Concepto OCI16]],"Concepto Favorable")</f>
        <v>1</v>
      </c>
      <c r="Y48">
        <f>+COUNTIF(Tabla13[[#This Row],[Concepto OCI]:[Concepto OCI16]],"Concepto No Favorable")</f>
        <v>0</v>
      </c>
      <c r="Z48">
        <f>+COUNTIF(Tabla13[[#This Row],[Concepto OCI]:[Concepto OCI16]],"Sin meta asignada en el periodo")</f>
        <v>0</v>
      </c>
      <c r="AA48">
        <f t="shared" si="0"/>
        <v>1</v>
      </c>
    </row>
    <row r="49" spans="1:27" ht="60" customHeight="1" x14ac:dyDescent="0.25">
      <c r="A49" s="6" t="s">
        <v>102</v>
      </c>
      <c r="B49" s="6" t="s">
        <v>93</v>
      </c>
      <c r="C49" s="6" t="s">
        <v>103</v>
      </c>
      <c r="D49" s="6" t="s">
        <v>387</v>
      </c>
      <c r="E49" s="7">
        <v>0</v>
      </c>
      <c r="F49" s="7">
        <v>1</v>
      </c>
      <c r="G49" s="8" t="s">
        <v>37</v>
      </c>
      <c r="H49" s="6" t="s">
        <v>43</v>
      </c>
      <c r="I49" s="6" t="s">
        <v>104</v>
      </c>
      <c r="J49" s="7">
        <v>1</v>
      </c>
      <c r="K49" s="7">
        <v>1</v>
      </c>
      <c r="L49" s="8">
        <v>1</v>
      </c>
      <c r="M49" s="6" t="s">
        <v>34</v>
      </c>
      <c r="N49" s="6" t="s">
        <v>105</v>
      </c>
      <c r="O49" s="7">
        <v>1</v>
      </c>
      <c r="P49" s="7">
        <v>1</v>
      </c>
      <c r="Q49" s="8">
        <v>1</v>
      </c>
      <c r="R49" s="6" t="s">
        <v>34</v>
      </c>
      <c r="S49" s="6"/>
      <c r="T49" s="7"/>
      <c r="U49" s="7"/>
      <c r="V49" s="8" t="s">
        <v>37</v>
      </c>
      <c r="W49" s="9"/>
      <c r="X49">
        <f>+COUNTIF(Tabla13[[#This Row],[Concepto OCI]:[Concepto OCI16]],"Concepto Favorable")</f>
        <v>2</v>
      </c>
      <c r="Y49">
        <f>+COUNTIF(Tabla13[[#This Row],[Concepto OCI]:[Concepto OCI16]],"Concepto No Favorable")</f>
        <v>0</v>
      </c>
      <c r="Z49">
        <f>+COUNTIF(Tabla13[[#This Row],[Concepto OCI]:[Concepto OCI16]],"Sin meta asignada en el periodo")</f>
        <v>1</v>
      </c>
      <c r="AA49">
        <f t="shared" si="0"/>
        <v>3</v>
      </c>
    </row>
    <row r="50" spans="1:27" ht="60" customHeight="1" x14ac:dyDescent="0.25">
      <c r="A50" s="6" t="s">
        <v>65</v>
      </c>
      <c r="B50" s="6" t="s">
        <v>66</v>
      </c>
      <c r="C50" s="6" t="s">
        <v>67</v>
      </c>
      <c r="D50" s="6" t="s">
        <v>68</v>
      </c>
      <c r="E50" s="7">
        <v>1</v>
      </c>
      <c r="F50" s="7">
        <v>1</v>
      </c>
      <c r="G50" s="8">
        <v>1</v>
      </c>
      <c r="H50" s="6" t="s">
        <v>34</v>
      </c>
      <c r="I50" s="6" t="s">
        <v>69</v>
      </c>
      <c r="J50" s="7">
        <v>1</v>
      </c>
      <c r="K50" s="7">
        <v>1</v>
      </c>
      <c r="L50" s="8">
        <v>1</v>
      </c>
      <c r="M50" s="6" t="s">
        <v>34</v>
      </c>
      <c r="N50" s="6"/>
      <c r="O50" s="7"/>
      <c r="P50" s="7"/>
      <c r="Q50" s="8" t="s">
        <v>37</v>
      </c>
      <c r="R50" s="6"/>
      <c r="S50" s="6"/>
      <c r="T50" s="7"/>
      <c r="U50" s="7"/>
      <c r="V50" s="8" t="s">
        <v>37</v>
      </c>
      <c r="W50" s="9"/>
      <c r="X50">
        <f>+COUNTIF(Tabla13[[#This Row],[Concepto OCI]:[Concepto OCI16]],"Concepto Favorable")</f>
        <v>2</v>
      </c>
      <c r="Y50">
        <f>+COUNTIF(Tabla13[[#This Row],[Concepto OCI]:[Concepto OCI16]],"Concepto No Favorable")</f>
        <v>0</v>
      </c>
      <c r="Z50">
        <f>+COUNTIF(Tabla13[[#This Row],[Concepto OCI]:[Concepto OCI16]],"Sin meta asignada en el periodo")</f>
        <v>0</v>
      </c>
      <c r="AA50">
        <f t="shared" si="0"/>
        <v>2</v>
      </c>
    </row>
    <row r="51" spans="1:27" ht="60" customHeight="1" x14ac:dyDescent="0.25">
      <c r="A51" s="6" t="s">
        <v>71</v>
      </c>
      <c r="B51" s="6" t="s">
        <v>66</v>
      </c>
      <c r="C51" s="6" t="s">
        <v>72</v>
      </c>
      <c r="D51" s="6" t="s">
        <v>68</v>
      </c>
      <c r="E51" s="7">
        <v>1</v>
      </c>
      <c r="F51" s="7">
        <v>1</v>
      </c>
      <c r="G51" s="8">
        <v>1</v>
      </c>
      <c r="H51" s="6" t="s">
        <v>34</v>
      </c>
      <c r="I51" s="6" t="s">
        <v>73</v>
      </c>
      <c r="J51" s="7">
        <v>1</v>
      </c>
      <c r="K51" s="7">
        <v>1</v>
      </c>
      <c r="L51" s="8">
        <v>1</v>
      </c>
      <c r="M51" s="6" t="s">
        <v>34</v>
      </c>
      <c r="N51" s="6"/>
      <c r="O51" s="7"/>
      <c r="P51" s="7"/>
      <c r="Q51" s="8" t="s">
        <v>37</v>
      </c>
      <c r="R51" s="6"/>
      <c r="S51" s="6"/>
      <c r="T51" s="7"/>
      <c r="U51" s="7"/>
      <c r="V51" s="8" t="s">
        <v>37</v>
      </c>
      <c r="W51" s="9"/>
      <c r="X51">
        <f>+COUNTIF(Tabla13[[#This Row],[Concepto OCI]:[Concepto OCI16]],"Concepto Favorable")</f>
        <v>2</v>
      </c>
      <c r="Y51">
        <f>+COUNTIF(Tabla13[[#This Row],[Concepto OCI]:[Concepto OCI16]],"Concepto No Favorable")</f>
        <v>0</v>
      </c>
      <c r="Z51">
        <f>+COUNTIF(Tabla13[[#This Row],[Concepto OCI]:[Concepto OCI16]],"Sin meta asignada en el periodo")</f>
        <v>0</v>
      </c>
      <c r="AA51">
        <f t="shared" si="0"/>
        <v>2</v>
      </c>
    </row>
    <row r="52" spans="1:27" ht="60" customHeight="1" x14ac:dyDescent="0.25">
      <c r="A52" s="6" t="s">
        <v>74</v>
      </c>
      <c r="B52" s="6" t="s">
        <v>66</v>
      </c>
      <c r="C52" s="6" t="s">
        <v>75</v>
      </c>
      <c r="D52" s="6" t="s">
        <v>76</v>
      </c>
      <c r="E52" s="7">
        <v>1</v>
      </c>
      <c r="F52" s="7">
        <v>1</v>
      </c>
      <c r="G52" s="8">
        <v>1</v>
      </c>
      <c r="H52" s="6" t="s">
        <v>34</v>
      </c>
      <c r="I52" s="6" t="s">
        <v>77</v>
      </c>
      <c r="J52" s="7">
        <v>1</v>
      </c>
      <c r="K52" s="7">
        <v>1</v>
      </c>
      <c r="L52" s="8">
        <v>1</v>
      </c>
      <c r="M52" s="6" t="s">
        <v>34</v>
      </c>
      <c r="N52" s="6"/>
      <c r="O52" s="7"/>
      <c r="P52" s="7"/>
      <c r="Q52" s="8" t="s">
        <v>37</v>
      </c>
      <c r="R52" s="6"/>
      <c r="S52" s="6"/>
      <c r="T52" s="7"/>
      <c r="U52" s="7"/>
      <c r="V52" s="8" t="s">
        <v>37</v>
      </c>
      <c r="W52" s="9"/>
      <c r="X52">
        <f>+COUNTIF(Tabla13[[#This Row],[Concepto OCI]:[Concepto OCI16]],"Concepto Favorable")</f>
        <v>2</v>
      </c>
      <c r="Y52">
        <f>+COUNTIF(Tabla13[[#This Row],[Concepto OCI]:[Concepto OCI16]],"Concepto No Favorable")</f>
        <v>0</v>
      </c>
      <c r="Z52">
        <f>+COUNTIF(Tabla13[[#This Row],[Concepto OCI]:[Concepto OCI16]],"Sin meta asignada en el periodo")</f>
        <v>0</v>
      </c>
      <c r="AA52">
        <f t="shared" si="0"/>
        <v>2</v>
      </c>
    </row>
    <row r="53" spans="1:27" ht="60" customHeight="1" x14ac:dyDescent="0.25">
      <c r="A53" s="6" t="s">
        <v>157</v>
      </c>
      <c r="B53" s="6" t="s">
        <v>158</v>
      </c>
      <c r="C53" s="6" t="s">
        <v>159</v>
      </c>
      <c r="D53" s="6" t="s">
        <v>160</v>
      </c>
      <c r="E53" s="7">
        <v>1</v>
      </c>
      <c r="F53" s="7">
        <v>1</v>
      </c>
      <c r="G53" s="8">
        <v>1</v>
      </c>
      <c r="H53" s="6" t="s">
        <v>34</v>
      </c>
      <c r="I53" s="6" t="s">
        <v>161</v>
      </c>
      <c r="J53" s="7">
        <v>1</v>
      </c>
      <c r="K53" s="7">
        <v>1</v>
      </c>
      <c r="L53" s="8">
        <v>1</v>
      </c>
      <c r="M53" s="6" t="s">
        <v>34</v>
      </c>
      <c r="N53" s="6"/>
      <c r="O53" s="6"/>
      <c r="P53" s="6"/>
      <c r="Q53" s="6" t="s">
        <v>37</v>
      </c>
      <c r="R53" s="6"/>
      <c r="S53" s="6"/>
      <c r="T53" s="7"/>
      <c r="U53" s="7"/>
      <c r="V53" s="8" t="s">
        <v>37</v>
      </c>
      <c r="W53" s="9"/>
      <c r="X53">
        <f>+COUNTIF(Tabla13[[#This Row],[Concepto OCI]:[Concepto OCI16]],"Concepto Favorable")</f>
        <v>2</v>
      </c>
      <c r="Y53">
        <f>+COUNTIF(Tabla13[[#This Row],[Concepto OCI]:[Concepto OCI16]],"Concepto No Favorable")</f>
        <v>0</v>
      </c>
      <c r="Z53">
        <f>+COUNTIF(Tabla13[[#This Row],[Concepto OCI]:[Concepto OCI16]],"Sin meta asignada en el periodo")</f>
        <v>0</v>
      </c>
      <c r="AA53">
        <f t="shared" si="0"/>
        <v>2</v>
      </c>
    </row>
    <row r="54" spans="1:27" ht="60" customHeight="1" x14ac:dyDescent="0.25">
      <c r="A54" s="6" t="s">
        <v>163</v>
      </c>
      <c r="B54" s="6" t="s">
        <v>158</v>
      </c>
      <c r="C54" s="6" t="s">
        <v>164</v>
      </c>
      <c r="D54" s="6" t="s">
        <v>165</v>
      </c>
      <c r="E54" s="7">
        <v>1</v>
      </c>
      <c r="F54" s="7">
        <v>1</v>
      </c>
      <c r="G54" s="8">
        <v>1</v>
      </c>
      <c r="H54" s="6" t="s">
        <v>34</v>
      </c>
      <c r="I54" s="6"/>
      <c r="J54" s="7"/>
      <c r="K54" s="7"/>
      <c r="L54" s="8" t="s">
        <v>37</v>
      </c>
      <c r="M54" s="6"/>
      <c r="N54" s="6"/>
      <c r="O54" s="7"/>
      <c r="P54" s="7"/>
      <c r="Q54" s="8" t="s">
        <v>37</v>
      </c>
      <c r="R54" s="6"/>
      <c r="S54" s="6"/>
      <c r="T54" s="7"/>
      <c r="U54" s="7"/>
      <c r="V54" s="8" t="s">
        <v>37</v>
      </c>
      <c r="W54" s="9"/>
      <c r="X54">
        <f>+COUNTIF(Tabla13[[#This Row],[Concepto OCI]:[Concepto OCI16]],"Concepto Favorable")</f>
        <v>1</v>
      </c>
      <c r="Y54">
        <f>+COUNTIF(Tabla13[[#This Row],[Concepto OCI]:[Concepto OCI16]],"Concepto No Favorable")</f>
        <v>0</v>
      </c>
      <c r="Z54">
        <f>+COUNTIF(Tabla13[[#This Row],[Concepto OCI]:[Concepto OCI16]],"Sin meta asignada en el periodo")</f>
        <v>0</v>
      </c>
      <c r="AA54">
        <f t="shared" si="0"/>
        <v>1</v>
      </c>
    </row>
    <row r="55" spans="1:27" ht="60" customHeight="1" x14ac:dyDescent="0.25">
      <c r="A55" s="6" t="s">
        <v>166</v>
      </c>
      <c r="B55" s="6" t="s">
        <v>158</v>
      </c>
      <c r="C55" s="6" t="s">
        <v>167</v>
      </c>
      <c r="D55" s="6" t="s">
        <v>168</v>
      </c>
      <c r="E55" s="6">
        <v>1</v>
      </c>
      <c r="F55" s="6">
        <v>1</v>
      </c>
      <c r="G55" s="6">
        <v>1</v>
      </c>
      <c r="H55" s="6" t="s">
        <v>34</v>
      </c>
      <c r="I55" s="6" t="s">
        <v>169</v>
      </c>
      <c r="J55" s="7">
        <v>1</v>
      </c>
      <c r="K55" s="7">
        <v>1</v>
      </c>
      <c r="L55" s="8">
        <v>1</v>
      </c>
      <c r="M55" s="6" t="s">
        <v>34</v>
      </c>
      <c r="N55" s="6" t="s">
        <v>170</v>
      </c>
      <c r="O55" s="7">
        <v>1</v>
      </c>
      <c r="P55" s="7">
        <v>1</v>
      </c>
      <c r="Q55" s="8">
        <v>1</v>
      </c>
      <c r="R55" s="6" t="s">
        <v>34</v>
      </c>
      <c r="S55" s="6"/>
      <c r="T55" s="7"/>
      <c r="U55" s="7"/>
      <c r="V55" s="8" t="s">
        <v>37</v>
      </c>
      <c r="W55" s="9"/>
      <c r="X55">
        <f>+COUNTIF(Tabla13[[#This Row],[Concepto OCI]:[Concepto OCI16]],"Concepto Favorable")</f>
        <v>3</v>
      </c>
      <c r="Y55">
        <f>+COUNTIF(Tabla13[[#This Row],[Concepto OCI]:[Concepto OCI16]],"Concepto No Favorable")</f>
        <v>0</v>
      </c>
      <c r="Z55">
        <f>+COUNTIF(Tabla13[[#This Row],[Concepto OCI]:[Concepto OCI16]],"Sin meta asignada en el periodo")</f>
        <v>0</v>
      </c>
      <c r="AA55">
        <f t="shared" si="0"/>
        <v>3</v>
      </c>
    </row>
    <row r="56" spans="1:27" ht="60" customHeight="1" x14ac:dyDescent="0.25">
      <c r="A56" s="6" t="s">
        <v>310</v>
      </c>
      <c r="B56" s="6" t="s">
        <v>311</v>
      </c>
      <c r="C56" s="6" t="s">
        <v>312</v>
      </c>
      <c r="D56" s="6" t="s">
        <v>313</v>
      </c>
      <c r="E56" s="7">
        <v>62</v>
      </c>
      <c r="F56" s="7">
        <v>83</v>
      </c>
      <c r="G56" s="8">
        <v>1</v>
      </c>
      <c r="H56" s="6" t="s">
        <v>34</v>
      </c>
      <c r="I56" s="6" t="s">
        <v>314</v>
      </c>
      <c r="J56" s="7">
        <v>1</v>
      </c>
      <c r="K56" s="7">
        <v>1</v>
      </c>
      <c r="L56" s="8">
        <v>1</v>
      </c>
      <c r="M56" s="6" t="s">
        <v>34</v>
      </c>
      <c r="N56" s="6" t="s">
        <v>315</v>
      </c>
      <c r="O56" s="7">
        <v>62</v>
      </c>
      <c r="P56" s="7">
        <v>83</v>
      </c>
      <c r="Q56" s="8">
        <v>1</v>
      </c>
      <c r="R56" s="6" t="s">
        <v>34</v>
      </c>
      <c r="S56" s="6"/>
      <c r="T56" s="7"/>
      <c r="U56" s="7"/>
      <c r="V56" s="8" t="s">
        <v>37</v>
      </c>
      <c r="W56" s="9"/>
      <c r="X56">
        <f>+COUNTIF(Tabla13[[#This Row],[Concepto OCI]:[Concepto OCI16]],"Concepto Favorable")</f>
        <v>3</v>
      </c>
      <c r="Y56">
        <f>+COUNTIF(Tabla13[[#This Row],[Concepto OCI]:[Concepto OCI16]],"Concepto No Favorable")</f>
        <v>0</v>
      </c>
      <c r="Z56">
        <f>+COUNTIF(Tabla13[[#This Row],[Concepto OCI]:[Concepto OCI16]],"Sin meta asignada en el periodo")</f>
        <v>0</v>
      </c>
      <c r="AA56">
        <f t="shared" si="0"/>
        <v>3</v>
      </c>
    </row>
    <row r="57" spans="1:27" ht="60" customHeight="1" x14ac:dyDescent="0.25">
      <c r="A57" s="6" t="s">
        <v>316</v>
      </c>
      <c r="B57" s="6" t="s">
        <v>311</v>
      </c>
      <c r="C57" s="6" t="s">
        <v>317</v>
      </c>
      <c r="D57" s="6" t="s">
        <v>318</v>
      </c>
      <c r="E57" s="7">
        <v>4</v>
      </c>
      <c r="F57" s="7">
        <v>4</v>
      </c>
      <c r="G57" s="8">
        <v>1</v>
      </c>
      <c r="H57" s="6" t="s">
        <v>34</v>
      </c>
      <c r="I57" s="6" t="s">
        <v>319</v>
      </c>
      <c r="J57" s="7">
        <v>3</v>
      </c>
      <c r="K57" s="7">
        <v>4</v>
      </c>
      <c r="L57" s="8">
        <v>1</v>
      </c>
      <c r="M57" s="6" t="s">
        <v>34</v>
      </c>
      <c r="N57" s="6"/>
      <c r="O57" s="7"/>
      <c r="P57" s="7"/>
      <c r="Q57" s="8" t="s">
        <v>37</v>
      </c>
      <c r="R57" s="6"/>
      <c r="S57" s="6"/>
      <c r="T57" s="7"/>
      <c r="U57" s="7"/>
      <c r="V57" s="8" t="s">
        <v>37</v>
      </c>
      <c r="W57" s="9"/>
      <c r="X57">
        <f>+COUNTIF(Tabla13[[#This Row],[Concepto OCI]:[Concepto OCI16]],"Concepto Favorable")</f>
        <v>2</v>
      </c>
      <c r="Y57">
        <f>+COUNTIF(Tabla13[[#This Row],[Concepto OCI]:[Concepto OCI16]],"Concepto No Favorable")</f>
        <v>0</v>
      </c>
      <c r="Z57">
        <f>+COUNTIF(Tabla13[[#This Row],[Concepto OCI]:[Concepto OCI16]],"Sin meta asignada en el periodo")</f>
        <v>0</v>
      </c>
      <c r="AA57">
        <f t="shared" si="0"/>
        <v>2</v>
      </c>
    </row>
    <row r="58" spans="1:27" ht="60" customHeight="1" x14ac:dyDescent="0.25">
      <c r="A58" s="6" t="s">
        <v>320</v>
      </c>
      <c r="B58" s="6" t="s">
        <v>311</v>
      </c>
      <c r="C58" s="6" t="s">
        <v>321</v>
      </c>
      <c r="D58" s="6" t="s">
        <v>322</v>
      </c>
      <c r="E58" s="7">
        <v>4</v>
      </c>
      <c r="F58" s="7">
        <v>4</v>
      </c>
      <c r="G58" s="8">
        <v>1</v>
      </c>
      <c r="H58" s="6" t="s">
        <v>34</v>
      </c>
      <c r="I58" s="6"/>
      <c r="J58" s="7"/>
      <c r="K58" s="7"/>
      <c r="L58" s="8" t="s">
        <v>37</v>
      </c>
      <c r="M58" s="6"/>
      <c r="N58" s="6"/>
      <c r="O58" s="6"/>
      <c r="P58" s="6"/>
      <c r="Q58" s="6" t="s">
        <v>37</v>
      </c>
      <c r="R58" s="6"/>
      <c r="S58" s="6"/>
      <c r="T58" s="7"/>
      <c r="U58" s="7"/>
      <c r="V58" s="8" t="s">
        <v>37</v>
      </c>
      <c r="W58" s="9"/>
      <c r="X58">
        <f>+COUNTIF(Tabla13[[#This Row],[Concepto OCI]:[Concepto OCI16]],"Concepto Favorable")</f>
        <v>1</v>
      </c>
      <c r="Y58">
        <f>+COUNTIF(Tabla13[[#This Row],[Concepto OCI]:[Concepto OCI16]],"Concepto No Favorable")</f>
        <v>0</v>
      </c>
      <c r="Z58">
        <f>+COUNTIF(Tabla13[[#This Row],[Concepto OCI]:[Concepto OCI16]],"Sin meta asignada en el periodo")</f>
        <v>0</v>
      </c>
      <c r="AA58">
        <f t="shared" si="0"/>
        <v>1</v>
      </c>
    </row>
    <row r="59" spans="1:27" ht="60" customHeight="1" x14ac:dyDescent="0.25">
      <c r="A59" s="6" t="s">
        <v>323</v>
      </c>
      <c r="B59" s="6" t="s">
        <v>311</v>
      </c>
      <c r="C59" s="6" t="s">
        <v>324</v>
      </c>
      <c r="D59" s="6" t="s">
        <v>325</v>
      </c>
      <c r="E59" s="7">
        <v>0</v>
      </c>
      <c r="F59" s="7">
        <v>0</v>
      </c>
      <c r="G59" s="8" t="s">
        <v>37</v>
      </c>
      <c r="H59" s="6" t="s">
        <v>43</v>
      </c>
      <c r="I59" s="6" t="s">
        <v>326</v>
      </c>
      <c r="J59" s="7">
        <v>1</v>
      </c>
      <c r="K59" s="7">
        <v>1</v>
      </c>
      <c r="L59" s="8">
        <v>1</v>
      </c>
      <c r="M59" s="6" t="s">
        <v>34</v>
      </c>
      <c r="N59" s="6" t="s">
        <v>327</v>
      </c>
      <c r="O59" s="7">
        <v>0</v>
      </c>
      <c r="P59" s="7">
        <v>0</v>
      </c>
      <c r="Q59" s="8" t="s">
        <v>37</v>
      </c>
      <c r="R59" s="6" t="s">
        <v>43</v>
      </c>
      <c r="S59" s="6"/>
      <c r="T59" s="7"/>
      <c r="U59" s="7"/>
      <c r="V59" s="8" t="s">
        <v>37</v>
      </c>
      <c r="W59" s="9"/>
      <c r="X59">
        <f>+COUNTIF(Tabla13[[#This Row],[Concepto OCI]:[Concepto OCI16]],"Concepto Favorable")</f>
        <v>1</v>
      </c>
      <c r="Y59">
        <f>+COUNTIF(Tabla13[[#This Row],[Concepto OCI]:[Concepto OCI16]],"Concepto No Favorable")</f>
        <v>0</v>
      </c>
      <c r="Z59">
        <f>+COUNTIF(Tabla13[[#This Row],[Concepto OCI]:[Concepto OCI16]],"Sin meta asignada en el periodo")</f>
        <v>2</v>
      </c>
      <c r="AA59">
        <f t="shared" si="0"/>
        <v>3</v>
      </c>
    </row>
    <row r="60" spans="1:27" ht="60" customHeight="1" x14ac:dyDescent="0.25">
      <c r="A60" s="6" t="s">
        <v>248</v>
      </c>
      <c r="B60" s="6" t="s">
        <v>249</v>
      </c>
      <c r="C60" s="6" t="s">
        <v>250</v>
      </c>
      <c r="D60" s="6" t="s">
        <v>251</v>
      </c>
      <c r="E60" s="7">
        <v>1</v>
      </c>
      <c r="F60" s="7">
        <v>1</v>
      </c>
      <c r="G60" s="8">
        <v>1</v>
      </c>
      <c r="H60" s="6" t="s">
        <v>34</v>
      </c>
      <c r="I60" s="6"/>
      <c r="J60" s="7"/>
      <c r="K60" s="7"/>
      <c r="L60" s="8" t="s">
        <v>37</v>
      </c>
      <c r="M60" s="6"/>
      <c r="N60" s="6"/>
      <c r="O60" s="7"/>
      <c r="P60" s="7"/>
      <c r="Q60" s="8" t="s">
        <v>37</v>
      </c>
      <c r="R60" s="6"/>
      <c r="S60" s="6"/>
      <c r="T60" s="7"/>
      <c r="U60" s="7"/>
      <c r="V60" s="8" t="s">
        <v>37</v>
      </c>
      <c r="W60" s="9"/>
      <c r="X60">
        <f>+COUNTIF(Tabla13[[#This Row],[Concepto OCI]:[Concepto OCI16]],"Concepto Favorable")</f>
        <v>1</v>
      </c>
      <c r="Y60">
        <f>+COUNTIF(Tabla13[[#This Row],[Concepto OCI]:[Concepto OCI16]],"Concepto No Favorable")</f>
        <v>0</v>
      </c>
      <c r="Z60">
        <f>+COUNTIF(Tabla13[[#This Row],[Concepto OCI]:[Concepto OCI16]],"Sin meta asignada en el periodo")</f>
        <v>0</v>
      </c>
      <c r="AA60">
        <f t="shared" si="0"/>
        <v>1</v>
      </c>
    </row>
    <row r="61" spans="1:27" ht="60" customHeight="1" x14ac:dyDescent="0.25">
      <c r="A61" s="6" t="s">
        <v>252</v>
      </c>
      <c r="B61" s="6" t="s">
        <v>249</v>
      </c>
      <c r="C61" s="6" t="s">
        <v>253</v>
      </c>
      <c r="D61" s="6" t="s">
        <v>254</v>
      </c>
      <c r="E61" s="7">
        <v>1</v>
      </c>
      <c r="F61" s="7">
        <v>1</v>
      </c>
      <c r="G61" s="8">
        <v>1</v>
      </c>
      <c r="H61" s="6" t="s">
        <v>34</v>
      </c>
      <c r="I61" s="6" t="s">
        <v>255</v>
      </c>
      <c r="J61" s="7">
        <v>0</v>
      </c>
      <c r="K61" s="7">
        <v>0</v>
      </c>
      <c r="L61" s="8" t="s">
        <v>37</v>
      </c>
      <c r="M61" s="6" t="s">
        <v>43</v>
      </c>
      <c r="N61" s="6" t="s">
        <v>256</v>
      </c>
      <c r="O61" s="7">
        <v>0</v>
      </c>
      <c r="P61" s="7">
        <v>0</v>
      </c>
      <c r="Q61" s="8" t="s">
        <v>37</v>
      </c>
      <c r="R61" s="6" t="s">
        <v>43</v>
      </c>
      <c r="S61" s="6"/>
      <c r="T61" s="7"/>
      <c r="U61" s="7"/>
      <c r="V61" s="8" t="s">
        <v>37</v>
      </c>
      <c r="W61" s="9"/>
      <c r="X61">
        <f>+COUNTIF(Tabla13[[#This Row],[Concepto OCI]:[Concepto OCI16]],"Concepto Favorable")</f>
        <v>1</v>
      </c>
      <c r="Y61">
        <f>+COUNTIF(Tabla13[[#This Row],[Concepto OCI]:[Concepto OCI16]],"Concepto No Favorable")</f>
        <v>0</v>
      </c>
      <c r="Z61">
        <f>+COUNTIF(Tabla13[[#This Row],[Concepto OCI]:[Concepto OCI16]],"Sin meta asignada en el periodo")</f>
        <v>2</v>
      </c>
      <c r="AA61">
        <f t="shared" si="0"/>
        <v>3</v>
      </c>
    </row>
    <row r="62" spans="1:27" ht="60" customHeight="1" x14ac:dyDescent="0.25">
      <c r="A62" s="6" t="s">
        <v>257</v>
      </c>
      <c r="B62" s="6" t="s">
        <v>249</v>
      </c>
      <c r="C62" s="6" t="s">
        <v>258</v>
      </c>
      <c r="D62" s="6" t="s">
        <v>259</v>
      </c>
      <c r="E62" s="7">
        <v>4</v>
      </c>
      <c r="F62" s="7">
        <v>4</v>
      </c>
      <c r="G62" s="8">
        <v>1</v>
      </c>
      <c r="H62" s="6" t="s">
        <v>34</v>
      </c>
      <c r="I62" s="6" t="s">
        <v>260</v>
      </c>
      <c r="J62" s="7">
        <v>2</v>
      </c>
      <c r="K62" s="7">
        <v>2</v>
      </c>
      <c r="L62" s="8">
        <v>1</v>
      </c>
      <c r="M62" s="6" t="s">
        <v>34</v>
      </c>
      <c r="N62" s="6"/>
      <c r="O62" s="7"/>
      <c r="P62" s="7"/>
      <c r="Q62" s="8" t="s">
        <v>37</v>
      </c>
      <c r="R62" s="6"/>
      <c r="S62" s="6"/>
      <c r="T62" s="7"/>
      <c r="U62" s="7"/>
      <c r="V62" s="8" t="s">
        <v>37</v>
      </c>
      <c r="W62" s="9"/>
      <c r="X62">
        <f>+COUNTIF(Tabla13[[#This Row],[Concepto OCI]:[Concepto OCI16]],"Concepto Favorable")</f>
        <v>2</v>
      </c>
      <c r="Y62">
        <f>+COUNTIF(Tabla13[[#This Row],[Concepto OCI]:[Concepto OCI16]],"Concepto No Favorable")</f>
        <v>0</v>
      </c>
      <c r="Z62">
        <f>+COUNTIF(Tabla13[[#This Row],[Concepto OCI]:[Concepto OCI16]],"Sin meta asignada en el periodo")</f>
        <v>0</v>
      </c>
      <c r="AA62">
        <f t="shared" si="0"/>
        <v>2</v>
      </c>
    </row>
    <row r="63" spans="1:27" ht="60" customHeight="1" x14ac:dyDescent="0.25">
      <c r="A63" s="6" t="s">
        <v>261</v>
      </c>
      <c r="B63" s="6" t="s">
        <v>249</v>
      </c>
      <c r="C63" s="6" t="s">
        <v>262</v>
      </c>
      <c r="D63" s="6" t="s">
        <v>263</v>
      </c>
      <c r="E63" s="7">
        <v>4</v>
      </c>
      <c r="F63" s="7">
        <v>4</v>
      </c>
      <c r="G63" s="8">
        <v>1</v>
      </c>
      <c r="H63" s="6" t="s">
        <v>34</v>
      </c>
      <c r="I63" s="6" t="s">
        <v>264</v>
      </c>
      <c r="J63" s="7">
        <v>1</v>
      </c>
      <c r="K63" s="7">
        <v>1</v>
      </c>
      <c r="L63" s="8">
        <v>1</v>
      </c>
      <c r="M63" s="6" t="s">
        <v>34</v>
      </c>
      <c r="N63" s="6"/>
      <c r="O63" s="7"/>
      <c r="P63" s="7"/>
      <c r="Q63" s="8" t="s">
        <v>37</v>
      </c>
      <c r="R63" s="6"/>
      <c r="S63" s="6"/>
      <c r="T63" s="7"/>
      <c r="U63" s="7"/>
      <c r="V63" s="8" t="s">
        <v>37</v>
      </c>
      <c r="W63" s="9"/>
      <c r="X63">
        <f>+COUNTIF(Tabla13[[#This Row],[Concepto OCI]:[Concepto OCI16]],"Concepto Favorable")</f>
        <v>2</v>
      </c>
      <c r="Y63">
        <f>+COUNTIF(Tabla13[[#This Row],[Concepto OCI]:[Concepto OCI16]],"Concepto No Favorable")</f>
        <v>0</v>
      </c>
      <c r="Z63">
        <f>+COUNTIF(Tabla13[[#This Row],[Concepto OCI]:[Concepto OCI16]],"Sin meta asignada en el periodo")</f>
        <v>0</v>
      </c>
      <c r="AA63">
        <f t="shared" si="0"/>
        <v>2</v>
      </c>
    </row>
    <row r="64" spans="1:27" ht="60" customHeight="1" x14ac:dyDescent="0.25">
      <c r="A64" s="6" t="s">
        <v>171</v>
      </c>
      <c r="B64" s="6" t="s">
        <v>172</v>
      </c>
      <c r="C64" s="6" t="s">
        <v>173</v>
      </c>
      <c r="D64" s="6" t="s">
        <v>174</v>
      </c>
      <c r="E64" s="7">
        <v>4</v>
      </c>
      <c r="F64" s="7">
        <v>4</v>
      </c>
      <c r="G64" s="8">
        <v>1</v>
      </c>
      <c r="H64" s="6" t="s">
        <v>34</v>
      </c>
      <c r="I64" s="6"/>
      <c r="J64" s="7"/>
      <c r="K64" s="7"/>
      <c r="L64" s="8" t="s">
        <v>37</v>
      </c>
      <c r="M64" s="6"/>
      <c r="N64" s="6"/>
      <c r="O64" s="7"/>
      <c r="P64" s="7"/>
      <c r="Q64" s="8" t="s">
        <v>37</v>
      </c>
      <c r="R64" s="6"/>
      <c r="S64" s="6"/>
      <c r="T64" s="7"/>
      <c r="U64" s="7"/>
      <c r="V64" s="8" t="s">
        <v>37</v>
      </c>
      <c r="W64" s="9"/>
      <c r="X64">
        <f>+COUNTIF(Tabla13[[#This Row],[Concepto OCI]:[Concepto OCI16]],"Concepto Favorable")</f>
        <v>1</v>
      </c>
      <c r="Y64">
        <f>+COUNTIF(Tabla13[[#This Row],[Concepto OCI]:[Concepto OCI16]],"Concepto No Favorable")</f>
        <v>0</v>
      </c>
      <c r="Z64">
        <f>+COUNTIF(Tabla13[[#This Row],[Concepto OCI]:[Concepto OCI16]],"Sin meta asignada en el periodo")</f>
        <v>0</v>
      </c>
      <c r="AA64">
        <f t="shared" si="0"/>
        <v>1</v>
      </c>
    </row>
    <row r="65" spans="1:27" ht="60" customHeight="1" x14ac:dyDescent="0.25">
      <c r="A65" s="6" t="s">
        <v>175</v>
      </c>
      <c r="B65" s="6" t="s">
        <v>172</v>
      </c>
      <c r="C65" s="6" t="s">
        <v>176</v>
      </c>
      <c r="D65" s="6" t="s">
        <v>177</v>
      </c>
      <c r="E65" s="7">
        <v>1</v>
      </c>
      <c r="F65" s="7">
        <v>1</v>
      </c>
      <c r="G65" s="8">
        <v>1</v>
      </c>
      <c r="H65" s="6" t="s">
        <v>70</v>
      </c>
      <c r="I65" s="6" t="s">
        <v>178</v>
      </c>
      <c r="J65" s="7">
        <v>1</v>
      </c>
      <c r="K65" s="7">
        <v>4</v>
      </c>
      <c r="L65" s="8">
        <v>1</v>
      </c>
      <c r="M65" s="6" t="s">
        <v>34</v>
      </c>
      <c r="N65" s="6"/>
      <c r="O65" s="7"/>
      <c r="P65" s="7"/>
      <c r="Q65" s="8" t="s">
        <v>37</v>
      </c>
      <c r="R65" s="6"/>
      <c r="S65" s="6"/>
      <c r="T65" s="7"/>
      <c r="U65" s="7"/>
      <c r="V65" s="8" t="s">
        <v>37</v>
      </c>
      <c r="W65" s="9"/>
      <c r="X65">
        <f>+COUNTIF(Tabla13[[#This Row],[Concepto OCI]:[Concepto OCI16]],"Concepto Favorable")</f>
        <v>1</v>
      </c>
      <c r="Y65">
        <f>+COUNTIF(Tabla13[[#This Row],[Concepto OCI]:[Concepto OCI16]],"Concepto No Favorable")</f>
        <v>1</v>
      </c>
      <c r="Z65">
        <f>+COUNTIF(Tabla13[[#This Row],[Concepto OCI]:[Concepto OCI16]],"Sin meta asignada en el periodo")</f>
        <v>0</v>
      </c>
      <c r="AA65">
        <f t="shared" si="0"/>
        <v>1</v>
      </c>
    </row>
    <row r="66" spans="1:27" ht="60" customHeight="1" x14ac:dyDescent="0.25">
      <c r="A66" s="6" t="s">
        <v>179</v>
      </c>
      <c r="B66" s="6" t="s">
        <v>172</v>
      </c>
      <c r="C66" s="6" t="s">
        <v>180</v>
      </c>
      <c r="D66" s="6" t="s">
        <v>181</v>
      </c>
      <c r="E66" s="7">
        <v>2</v>
      </c>
      <c r="F66" s="7">
        <v>4</v>
      </c>
      <c r="G66" s="8">
        <v>1</v>
      </c>
      <c r="H66" s="6" t="s">
        <v>70</v>
      </c>
      <c r="I66" s="6" t="s">
        <v>182</v>
      </c>
      <c r="J66" s="7">
        <v>3</v>
      </c>
      <c r="K66" s="7">
        <v>3</v>
      </c>
      <c r="L66" s="8">
        <v>1</v>
      </c>
      <c r="M66" s="6" t="s">
        <v>34</v>
      </c>
      <c r="N66" s="6" t="s">
        <v>183</v>
      </c>
      <c r="O66" s="7">
        <v>0</v>
      </c>
      <c r="P66" s="7"/>
      <c r="Q66" s="8" t="s">
        <v>37</v>
      </c>
      <c r="R66" s="6" t="s">
        <v>43</v>
      </c>
      <c r="S66" s="6"/>
      <c r="T66" s="7"/>
      <c r="U66" s="7"/>
      <c r="V66" s="8" t="s">
        <v>37</v>
      </c>
      <c r="W66" s="9"/>
      <c r="X66">
        <f>+COUNTIF(Tabla13[[#This Row],[Concepto OCI]:[Concepto OCI16]],"Concepto Favorable")</f>
        <v>1</v>
      </c>
      <c r="Y66">
        <f>+COUNTIF(Tabla13[[#This Row],[Concepto OCI]:[Concepto OCI16]],"Concepto No Favorable")</f>
        <v>1</v>
      </c>
      <c r="Z66">
        <f>+COUNTIF(Tabla13[[#This Row],[Concepto OCI]:[Concepto OCI16]],"Sin meta asignada en el periodo")</f>
        <v>1</v>
      </c>
      <c r="AA66">
        <f t="shared" si="0"/>
        <v>2</v>
      </c>
    </row>
    <row r="67" spans="1:27" ht="60" customHeight="1" x14ac:dyDescent="0.25">
      <c r="A67" s="6" t="s">
        <v>184</v>
      </c>
      <c r="B67" s="6" t="s">
        <v>172</v>
      </c>
      <c r="C67" s="6" t="s">
        <v>180</v>
      </c>
      <c r="D67" s="6" t="s">
        <v>388</v>
      </c>
      <c r="E67" s="7">
        <v>1</v>
      </c>
      <c r="F67" s="7">
        <v>1</v>
      </c>
      <c r="G67" s="8">
        <v>1</v>
      </c>
      <c r="H67" s="6" t="s">
        <v>34</v>
      </c>
      <c r="I67" s="6" t="s">
        <v>185</v>
      </c>
      <c r="J67" s="7">
        <v>4</v>
      </c>
      <c r="K67" s="7">
        <v>4</v>
      </c>
      <c r="L67" s="8">
        <v>1</v>
      </c>
      <c r="M67" s="6" t="s">
        <v>34</v>
      </c>
      <c r="N67" s="6" t="s">
        <v>186</v>
      </c>
      <c r="O67" s="7">
        <v>1</v>
      </c>
      <c r="P67" s="7">
        <v>2</v>
      </c>
      <c r="Q67" s="8">
        <v>1</v>
      </c>
      <c r="R67" s="6" t="s">
        <v>34</v>
      </c>
      <c r="S67" s="6"/>
      <c r="T67" s="7"/>
      <c r="U67" s="7"/>
      <c r="V67" s="8" t="s">
        <v>37</v>
      </c>
      <c r="W67" s="9"/>
      <c r="X67">
        <f>+COUNTIF(Tabla13[[#This Row],[Concepto OCI]:[Concepto OCI16]],"Concepto Favorable")</f>
        <v>3</v>
      </c>
      <c r="Y67">
        <f>+COUNTIF(Tabla13[[#This Row],[Concepto OCI]:[Concepto OCI16]],"Concepto No Favorable")</f>
        <v>0</v>
      </c>
      <c r="Z67">
        <f>+COUNTIF(Tabla13[[#This Row],[Concepto OCI]:[Concepto OCI16]],"Sin meta asignada en el periodo")</f>
        <v>0</v>
      </c>
      <c r="AA67">
        <f t="shared" si="0"/>
        <v>3</v>
      </c>
    </row>
    <row r="68" spans="1:27" ht="60" customHeight="1" x14ac:dyDescent="0.25">
      <c r="A68" s="6" t="s">
        <v>106</v>
      </c>
      <c r="B68" s="6" t="s">
        <v>107</v>
      </c>
      <c r="C68" s="6" t="s">
        <v>108</v>
      </c>
      <c r="D68" s="6" t="s">
        <v>109</v>
      </c>
      <c r="E68" s="7">
        <v>16</v>
      </c>
      <c r="F68" s="7">
        <v>16</v>
      </c>
      <c r="G68" s="8">
        <v>1</v>
      </c>
      <c r="H68" s="6" t="s">
        <v>34</v>
      </c>
      <c r="I68" s="6" t="s">
        <v>110</v>
      </c>
      <c r="J68" s="7">
        <v>16</v>
      </c>
      <c r="K68" s="7">
        <v>16</v>
      </c>
      <c r="L68" s="8">
        <v>1</v>
      </c>
      <c r="M68" s="6" t="s">
        <v>34</v>
      </c>
      <c r="N68" s="6" t="s">
        <v>111</v>
      </c>
      <c r="O68" s="7">
        <v>4</v>
      </c>
      <c r="P68" s="7">
        <v>4</v>
      </c>
      <c r="Q68" s="8">
        <v>1</v>
      </c>
      <c r="R68" s="6" t="s">
        <v>34</v>
      </c>
      <c r="S68" s="6"/>
      <c r="T68" s="7"/>
      <c r="U68" s="7"/>
      <c r="V68" s="8" t="s">
        <v>37</v>
      </c>
      <c r="W68" s="9"/>
      <c r="X68">
        <f>+COUNTIF(Tabla13[[#This Row],[Concepto OCI]:[Concepto OCI16]],"Concepto Favorable")</f>
        <v>3</v>
      </c>
      <c r="Y68">
        <f>+COUNTIF(Tabla13[[#This Row],[Concepto OCI]:[Concepto OCI16]],"Concepto No Favorable")</f>
        <v>0</v>
      </c>
      <c r="Z68">
        <f>+COUNTIF(Tabla13[[#This Row],[Concepto OCI]:[Concepto OCI16]],"Sin meta asignada en el periodo")</f>
        <v>0</v>
      </c>
      <c r="AA68">
        <f t="shared" si="0"/>
        <v>3</v>
      </c>
    </row>
    <row r="69" spans="1:27" ht="60" customHeight="1" x14ac:dyDescent="0.25">
      <c r="A69" s="6" t="s">
        <v>112</v>
      </c>
      <c r="B69" s="6" t="s">
        <v>107</v>
      </c>
      <c r="C69" s="6" t="s">
        <v>113</v>
      </c>
      <c r="D69" s="6" t="s">
        <v>114</v>
      </c>
      <c r="E69" s="7">
        <v>16</v>
      </c>
      <c r="F69" s="7">
        <v>16</v>
      </c>
      <c r="G69" s="8">
        <v>1</v>
      </c>
      <c r="H69" s="6" t="s">
        <v>34</v>
      </c>
      <c r="I69" s="6" t="s">
        <v>115</v>
      </c>
      <c r="J69" s="7">
        <v>37</v>
      </c>
      <c r="K69" s="7">
        <v>37</v>
      </c>
      <c r="L69" s="8">
        <v>1</v>
      </c>
      <c r="M69" s="6" t="s">
        <v>34</v>
      </c>
      <c r="N69" s="6" t="s">
        <v>111</v>
      </c>
      <c r="O69" s="7">
        <v>4</v>
      </c>
      <c r="P69" s="7">
        <v>4</v>
      </c>
      <c r="Q69" s="8">
        <v>1</v>
      </c>
      <c r="R69" s="6" t="s">
        <v>34</v>
      </c>
      <c r="S69" s="6" t="s">
        <v>116</v>
      </c>
      <c r="T69" s="7">
        <v>12</v>
      </c>
      <c r="U69" s="7">
        <v>12</v>
      </c>
      <c r="V69" s="8">
        <v>1</v>
      </c>
      <c r="W69" s="9" t="s">
        <v>34</v>
      </c>
      <c r="X69">
        <f>+COUNTIF(Tabla13[[#This Row],[Concepto OCI]:[Concepto OCI16]],"Concepto Favorable")</f>
        <v>4</v>
      </c>
      <c r="Y69">
        <f>+COUNTIF(Tabla13[[#This Row],[Concepto OCI]:[Concepto OCI16]],"Concepto No Favorable")</f>
        <v>0</v>
      </c>
      <c r="Z69">
        <f>+COUNTIF(Tabla13[[#This Row],[Concepto OCI]:[Concepto OCI16]],"Sin meta asignada en el periodo")</f>
        <v>0</v>
      </c>
      <c r="AA69">
        <f t="shared" ref="AA69:AA80" si="1">+X69+Z69</f>
        <v>4</v>
      </c>
    </row>
    <row r="70" spans="1:27" ht="60" customHeight="1" x14ac:dyDescent="0.25">
      <c r="A70" s="6" t="s">
        <v>117</v>
      </c>
      <c r="B70" s="6" t="s">
        <v>107</v>
      </c>
      <c r="C70" s="6" t="s">
        <v>118</v>
      </c>
      <c r="D70" s="6" t="s">
        <v>389</v>
      </c>
      <c r="E70" s="7">
        <v>28</v>
      </c>
      <c r="F70" s="7">
        <v>28</v>
      </c>
      <c r="G70" s="8">
        <v>1</v>
      </c>
      <c r="H70" s="6" t="s">
        <v>34</v>
      </c>
      <c r="I70" s="6" t="s">
        <v>119</v>
      </c>
      <c r="J70" s="7">
        <v>45</v>
      </c>
      <c r="K70" s="7">
        <v>45</v>
      </c>
      <c r="L70" s="8">
        <v>1</v>
      </c>
      <c r="M70" s="6" t="s">
        <v>34</v>
      </c>
      <c r="N70" s="6"/>
      <c r="O70" s="7"/>
      <c r="P70" s="7"/>
      <c r="Q70" s="8" t="s">
        <v>37</v>
      </c>
      <c r="R70" s="6"/>
      <c r="S70" s="6"/>
      <c r="T70" s="7"/>
      <c r="U70" s="7"/>
      <c r="V70" s="8" t="s">
        <v>37</v>
      </c>
      <c r="W70" s="9"/>
      <c r="X70">
        <f>+COUNTIF(Tabla13[[#This Row],[Concepto OCI]:[Concepto OCI16]],"Concepto Favorable")</f>
        <v>2</v>
      </c>
      <c r="Y70">
        <f>+COUNTIF(Tabla13[[#This Row],[Concepto OCI]:[Concepto OCI16]],"Concepto No Favorable")</f>
        <v>0</v>
      </c>
      <c r="Z70">
        <f>+COUNTIF(Tabla13[[#This Row],[Concepto OCI]:[Concepto OCI16]],"Sin meta asignada en el periodo")</f>
        <v>0</v>
      </c>
      <c r="AA70">
        <f t="shared" si="1"/>
        <v>2</v>
      </c>
    </row>
    <row r="71" spans="1:27" ht="60" customHeight="1" x14ac:dyDescent="0.25">
      <c r="A71" s="6" t="s">
        <v>285</v>
      </c>
      <c r="B71" s="6" t="s">
        <v>286</v>
      </c>
      <c r="C71" s="6" t="s">
        <v>287</v>
      </c>
      <c r="D71" s="6" t="s">
        <v>288</v>
      </c>
      <c r="E71" s="7">
        <v>0</v>
      </c>
      <c r="F71" s="7">
        <v>0</v>
      </c>
      <c r="G71" s="8" t="s">
        <v>37</v>
      </c>
      <c r="H71" s="6" t="s">
        <v>43</v>
      </c>
      <c r="I71" s="6" t="s">
        <v>289</v>
      </c>
      <c r="J71" s="7">
        <v>15</v>
      </c>
      <c r="K71" s="7">
        <v>15</v>
      </c>
      <c r="L71" s="8">
        <v>1</v>
      </c>
      <c r="M71" s="6" t="s">
        <v>43</v>
      </c>
      <c r="N71" s="6"/>
      <c r="O71" s="7"/>
      <c r="P71" s="7"/>
      <c r="Q71" s="8" t="s">
        <v>37</v>
      </c>
      <c r="R71" s="6"/>
      <c r="S71" s="6"/>
      <c r="T71" s="7"/>
      <c r="U71" s="7"/>
      <c r="V71" s="8" t="s">
        <v>37</v>
      </c>
      <c r="W71" s="9"/>
      <c r="X71">
        <f>+COUNTIF(Tabla13[[#This Row],[Concepto OCI]:[Concepto OCI16]],"Concepto Favorable")</f>
        <v>0</v>
      </c>
      <c r="Y71">
        <f>+COUNTIF(Tabla13[[#This Row],[Concepto OCI]:[Concepto OCI16]],"Concepto No Favorable")</f>
        <v>0</v>
      </c>
      <c r="Z71">
        <f>+COUNTIF(Tabla13[[#This Row],[Concepto OCI]:[Concepto OCI16]],"Sin meta asignada en el periodo")</f>
        <v>2</v>
      </c>
      <c r="AA71">
        <f t="shared" si="1"/>
        <v>2</v>
      </c>
    </row>
    <row r="72" spans="1:27" ht="60" customHeight="1" x14ac:dyDescent="0.25">
      <c r="A72" s="6" t="s">
        <v>290</v>
      </c>
      <c r="B72" s="6" t="s">
        <v>286</v>
      </c>
      <c r="C72" s="6" t="s">
        <v>291</v>
      </c>
      <c r="D72" s="6" t="s">
        <v>289</v>
      </c>
      <c r="E72" s="7">
        <v>15</v>
      </c>
      <c r="F72" s="7">
        <v>15</v>
      </c>
      <c r="G72" s="8">
        <v>1</v>
      </c>
      <c r="H72" s="6" t="s">
        <v>34</v>
      </c>
      <c r="I72" s="6" t="s">
        <v>292</v>
      </c>
      <c r="J72" s="7">
        <v>0</v>
      </c>
      <c r="K72" s="7">
        <v>0</v>
      </c>
      <c r="L72" s="8" t="s">
        <v>37</v>
      </c>
      <c r="M72" s="6" t="s">
        <v>43</v>
      </c>
      <c r="N72" s="6"/>
      <c r="O72" s="7"/>
      <c r="P72" s="7"/>
      <c r="Q72" s="8" t="s">
        <v>37</v>
      </c>
      <c r="R72" s="6"/>
      <c r="S72" s="6"/>
      <c r="T72" s="7"/>
      <c r="U72" s="7"/>
      <c r="V72" s="8" t="s">
        <v>37</v>
      </c>
      <c r="W72" s="9"/>
      <c r="X72">
        <f>+COUNTIF(Tabla13[[#This Row],[Concepto OCI]:[Concepto OCI16]],"Concepto Favorable")</f>
        <v>1</v>
      </c>
      <c r="Y72">
        <f>+COUNTIF(Tabla13[[#This Row],[Concepto OCI]:[Concepto OCI16]],"Concepto No Favorable")</f>
        <v>0</v>
      </c>
      <c r="Z72">
        <f>+COUNTIF(Tabla13[[#This Row],[Concepto OCI]:[Concepto OCI16]],"Sin meta asignada en el periodo")</f>
        <v>1</v>
      </c>
      <c r="AA72">
        <f t="shared" si="1"/>
        <v>2</v>
      </c>
    </row>
    <row r="73" spans="1:27" ht="60" customHeight="1" x14ac:dyDescent="0.25">
      <c r="A73" s="6" t="s">
        <v>293</v>
      </c>
      <c r="B73" s="6" t="s">
        <v>286</v>
      </c>
      <c r="C73" s="6" t="s">
        <v>294</v>
      </c>
      <c r="D73" s="6" t="s">
        <v>390</v>
      </c>
      <c r="E73" s="7">
        <v>91</v>
      </c>
      <c r="F73" s="7">
        <v>91</v>
      </c>
      <c r="G73" s="8">
        <v>1</v>
      </c>
      <c r="H73" s="6" t="s">
        <v>34</v>
      </c>
      <c r="I73" s="6"/>
      <c r="J73" s="7"/>
      <c r="K73" s="7"/>
      <c r="L73" s="8" t="s">
        <v>37</v>
      </c>
      <c r="M73" s="6"/>
      <c r="N73" s="6"/>
      <c r="O73" s="7"/>
      <c r="P73" s="7"/>
      <c r="Q73" s="8" t="s">
        <v>37</v>
      </c>
      <c r="R73" s="6"/>
      <c r="S73" s="6"/>
      <c r="T73" s="7"/>
      <c r="U73" s="7"/>
      <c r="V73" s="8" t="s">
        <v>37</v>
      </c>
      <c r="W73" s="9"/>
      <c r="X73">
        <f>+COUNTIF(Tabla13[[#This Row],[Concepto OCI]:[Concepto OCI16]],"Concepto Favorable")</f>
        <v>1</v>
      </c>
      <c r="Y73">
        <f>+COUNTIF(Tabla13[[#This Row],[Concepto OCI]:[Concepto OCI16]],"Concepto No Favorable")</f>
        <v>0</v>
      </c>
      <c r="Z73">
        <f>+COUNTIF(Tabla13[[#This Row],[Concepto OCI]:[Concepto OCI16]],"Sin meta asignada en el periodo")</f>
        <v>0</v>
      </c>
      <c r="AA73">
        <f t="shared" si="1"/>
        <v>1</v>
      </c>
    </row>
    <row r="74" spans="1:27" ht="60" customHeight="1" x14ac:dyDescent="0.25">
      <c r="A74" s="6" t="s">
        <v>128</v>
      </c>
      <c r="B74" s="6" t="s">
        <v>129</v>
      </c>
      <c r="C74" s="6" t="s">
        <v>130</v>
      </c>
      <c r="D74" s="6" t="s">
        <v>131</v>
      </c>
      <c r="E74" s="7">
        <v>4</v>
      </c>
      <c r="F74" s="7">
        <v>3</v>
      </c>
      <c r="G74" s="8">
        <v>0.75</v>
      </c>
      <c r="H74" s="6" t="s">
        <v>34</v>
      </c>
      <c r="I74" s="6" t="s">
        <v>132</v>
      </c>
      <c r="J74" s="7">
        <v>1</v>
      </c>
      <c r="K74" s="7">
        <v>1</v>
      </c>
      <c r="L74" s="8">
        <v>1</v>
      </c>
      <c r="M74" s="6" t="s">
        <v>34</v>
      </c>
      <c r="N74" s="6"/>
      <c r="O74" s="7"/>
      <c r="P74" s="7"/>
      <c r="Q74" s="8" t="s">
        <v>37</v>
      </c>
      <c r="R74" s="6"/>
      <c r="S74" s="6"/>
      <c r="T74" s="7"/>
      <c r="U74" s="7"/>
      <c r="V74" s="8" t="s">
        <v>37</v>
      </c>
      <c r="W74" s="9"/>
      <c r="X74">
        <f>+COUNTIF(Tabla13[[#This Row],[Concepto OCI]:[Concepto OCI16]],"Concepto Favorable")</f>
        <v>2</v>
      </c>
      <c r="Y74">
        <f>+COUNTIF(Tabla13[[#This Row],[Concepto OCI]:[Concepto OCI16]],"Concepto No Favorable")</f>
        <v>0</v>
      </c>
      <c r="Z74">
        <f>+COUNTIF(Tabla13[[#This Row],[Concepto OCI]:[Concepto OCI16]],"Sin meta asignada en el periodo")</f>
        <v>0</v>
      </c>
      <c r="AA74">
        <f t="shared" si="1"/>
        <v>2</v>
      </c>
    </row>
    <row r="75" spans="1:27" ht="60" customHeight="1" x14ac:dyDescent="0.25">
      <c r="A75" s="6" t="s">
        <v>133</v>
      </c>
      <c r="B75" s="6" t="s">
        <v>129</v>
      </c>
      <c r="C75" s="6" t="s">
        <v>134</v>
      </c>
      <c r="D75" s="6" t="s">
        <v>135</v>
      </c>
      <c r="E75" s="7">
        <v>11</v>
      </c>
      <c r="F75" s="7">
        <v>10</v>
      </c>
      <c r="G75" s="8">
        <v>0.90909090909090906</v>
      </c>
      <c r="H75" s="6" t="s">
        <v>34</v>
      </c>
      <c r="I75" s="6" t="s">
        <v>136</v>
      </c>
      <c r="J75" s="7">
        <v>3</v>
      </c>
      <c r="K75" s="7">
        <v>3</v>
      </c>
      <c r="L75" s="8">
        <v>1</v>
      </c>
      <c r="M75" s="6" t="s">
        <v>34</v>
      </c>
      <c r="N75" s="6" t="s">
        <v>132</v>
      </c>
      <c r="O75" s="7">
        <v>1</v>
      </c>
      <c r="P75" s="7">
        <v>1</v>
      </c>
      <c r="Q75" s="8">
        <v>1</v>
      </c>
      <c r="R75" s="6" t="s">
        <v>34</v>
      </c>
      <c r="S75" s="6"/>
      <c r="T75" s="7"/>
      <c r="U75" s="7"/>
      <c r="V75" s="8" t="s">
        <v>37</v>
      </c>
      <c r="W75" s="9"/>
      <c r="X75">
        <f>+COUNTIF(Tabla13[[#This Row],[Concepto OCI]:[Concepto OCI16]],"Concepto Favorable")</f>
        <v>3</v>
      </c>
      <c r="Y75">
        <f>+COUNTIF(Tabla13[[#This Row],[Concepto OCI]:[Concepto OCI16]],"Concepto No Favorable")</f>
        <v>0</v>
      </c>
      <c r="Z75">
        <f>+COUNTIF(Tabla13[[#This Row],[Concepto OCI]:[Concepto OCI16]],"Sin meta asignada en el periodo")</f>
        <v>0</v>
      </c>
      <c r="AA75">
        <f t="shared" si="1"/>
        <v>3</v>
      </c>
    </row>
    <row r="76" spans="1:27" ht="84" customHeight="1" x14ac:dyDescent="0.25">
      <c r="A76" s="6" t="s">
        <v>137</v>
      </c>
      <c r="B76" s="6" t="s">
        <v>129</v>
      </c>
      <c r="C76" s="6" t="s">
        <v>138</v>
      </c>
      <c r="D76" s="6" t="s">
        <v>132</v>
      </c>
      <c r="E76" s="7">
        <v>1</v>
      </c>
      <c r="F76" s="7">
        <v>1</v>
      </c>
      <c r="G76" s="8">
        <v>1</v>
      </c>
      <c r="H76" s="6" t="s">
        <v>34</v>
      </c>
      <c r="I76" s="6"/>
      <c r="J76" s="7"/>
      <c r="K76" s="7"/>
      <c r="L76" s="8" t="s">
        <v>37</v>
      </c>
      <c r="M76" s="6"/>
      <c r="N76" s="6"/>
      <c r="O76" s="7"/>
      <c r="P76" s="7"/>
      <c r="Q76" s="8" t="s">
        <v>37</v>
      </c>
      <c r="R76" s="6"/>
      <c r="S76" s="6"/>
      <c r="T76" s="7"/>
      <c r="U76" s="7"/>
      <c r="V76" s="8" t="s">
        <v>37</v>
      </c>
      <c r="W76" s="9"/>
      <c r="X76">
        <f>+COUNTIF(Tabla13[[#This Row],[Concepto OCI]:[Concepto OCI16]],"Concepto Favorable")</f>
        <v>1</v>
      </c>
      <c r="Y76">
        <f>+COUNTIF(Tabla13[[#This Row],[Concepto OCI]:[Concepto OCI16]],"Concepto No Favorable")</f>
        <v>0</v>
      </c>
      <c r="Z76">
        <f>+COUNTIF(Tabla13[[#This Row],[Concepto OCI]:[Concepto OCI16]],"Sin meta asignada en el periodo")</f>
        <v>0</v>
      </c>
      <c r="AA76">
        <f t="shared" si="1"/>
        <v>1</v>
      </c>
    </row>
    <row r="77" spans="1:27" ht="60" customHeight="1" x14ac:dyDescent="0.25">
      <c r="A77" s="6" t="s">
        <v>139</v>
      </c>
      <c r="B77" s="6" t="s">
        <v>129</v>
      </c>
      <c r="C77" s="6" t="s">
        <v>140</v>
      </c>
      <c r="D77" s="6" t="s">
        <v>141</v>
      </c>
      <c r="E77" s="7">
        <v>11</v>
      </c>
      <c r="F77" s="7">
        <v>10</v>
      </c>
      <c r="G77" s="8">
        <v>0.90909090909090906</v>
      </c>
      <c r="H77" s="6" t="s">
        <v>34</v>
      </c>
      <c r="I77" s="6"/>
      <c r="J77" s="7"/>
      <c r="K77" s="7"/>
      <c r="L77" s="8" t="s">
        <v>37</v>
      </c>
      <c r="M77" s="6"/>
      <c r="N77" s="6"/>
      <c r="O77" s="7"/>
      <c r="P77" s="7"/>
      <c r="Q77" s="8" t="s">
        <v>37</v>
      </c>
      <c r="R77" s="6"/>
      <c r="S77" s="6"/>
      <c r="T77" s="7"/>
      <c r="U77" s="7"/>
      <c r="V77" s="8" t="s">
        <v>37</v>
      </c>
      <c r="W77" s="9"/>
      <c r="X77">
        <f>+COUNTIF(Tabla13[[#This Row],[Concepto OCI]:[Concepto OCI16]],"Concepto Favorable")</f>
        <v>1</v>
      </c>
      <c r="Y77">
        <f>+COUNTIF(Tabla13[[#This Row],[Concepto OCI]:[Concepto OCI16]],"Concepto No Favorable")</f>
        <v>0</v>
      </c>
      <c r="Z77">
        <f>+COUNTIF(Tabla13[[#This Row],[Concepto OCI]:[Concepto OCI16]],"Sin meta asignada en el periodo")</f>
        <v>0</v>
      </c>
      <c r="AA77">
        <f t="shared" si="1"/>
        <v>1</v>
      </c>
    </row>
    <row r="78" spans="1:27" ht="60" customHeight="1" x14ac:dyDescent="0.25">
      <c r="A78" s="6" t="s">
        <v>120</v>
      </c>
      <c r="B78" s="6" t="s">
        <v>121</v>
      </c>
      <c r="C78" s="6" t="s">
        <v>122</v>
      </c>
      <c r="D78" s="6" t="s">
        <v>123</v>
      </c>
      <c r="E78" s="7">
        <v>2</v>
      </c>
      <c r="F78" s="7">
        <v>2</v>
      </c>
      <c r="G78" s="8">
        <v>1</v>
      </c>
      <c r="H78" s="6" t="s">
        <v>34</v>
      </c>
      <c r="I78" s="6" t="s">
        <v>124</v>
      </c>
      <c r="J78" s="7">
        <v>1</v>
      </c>
      <c r="K78" s="7">
        <v>1</v>
      </c>
      <c r="L78" s="8">
        <v>1</v>
      </c>
      <c r="M78" s="6" t="s">
        <v>34</v>
      </c>
      <c r="N78" s="6"/>
      <c r="O78" s="7"/>
      <c r="P78" s="7"/>
      <c r="Q78" s="8" t="s">
        <v>37</v>
      </c>
      <c r="R78" s="6"/>
      <c r="S78" s="6"/>
      <c r="T78" s="7"/>
      <c r="U78" s="7"/>
      <c r="V78" s="8" t="s">
        <v>37</v>
      </c>
      <c r="W78" s="9"/>
      <c r="X78">
        <f>+COUNTIF(Tabla13[[#This Row],[Concepto OCI]:[Concepto OCI16]],"Concepto Favorable")</f>
        <v>2</v>
      </c>
      <c r="Y78">
        <f>+COUNTIF(Tabla13[[#This Row],[Concepto OCI]:[Concepto OCI16]],"Concepto No Favorable")</f>
        <v>0</v>
      </c>
      <c r="Z78">
        <f>+COUNTIF(Tabla13[[#This Row],[Concepto OCI]:[Concepto OCI16]],"Sin meta asignada en el periodo")</f>
        <v>0</v>
      </c>
      <c r="AA78">
        <f t="shared" si="1"/>
        <v>2</v>
      </c>
    </row>
    <row r="79" spans="1:27" ht="60" customHeight="1" x14ac:dyDescent="0.25">
      <c r="A79" s="6" t="s">
        <v>125</v>
      </c>
      <c r="B79" s="6" t="s">
        <v>121</v>
      </c>
      <c r="C79" s="6" t="s">
        <v>126</v>
      </c>
      <c r="D79" s="6" t="s">
        <v>127</v>
      </c>
      <c r="E79" s="7">
        <v>1</v>
      </c>
      <c r="F79" s="7">
        <v>1</v>
      </c>
      <c r="G79" s="8">
        <v>1</v>
      </c>
      <c r="H79" s="6" t="s">
        <v>34</v>
      </c>
      <c r="I79" s="6"/>
      <c r="J79" s="7"/>
      <c r="K79" s="7"/>
      <c r="L79" s="8" t="s">
        <v>37</v>
      </c>
      <c r="M79" s="6"/>
      <c r="N79" s="6"/>
      <c r="O79" s="7"/>
      <c r="P79" s="7"/>
      <c r="Q79" s="8" t="s">
        <v>37</v>
      </c>
      <c r="R79" s="6"/>
      <c r="S79" s="6"/>
      <c r="T79" s="7"/>
      <c r="U79" s="7"/>
      <c r="V79" s="8" t="s">
        <v>37</v>
      </c>
      <c r="W79" s="9"/>
      <c r="X79">
        <f>+COUNTIF(Tabla13[[#This Row],[Concepto OCI]:[Concepto OCI16]],"Concepto Favorable")</f>
        <v>1</v>
      </c>
      <c r="Y79">
        <f>+COUNTIF(Tabla13[[#This Row],[Concepto OCI]:[Concepto OCI16]],"Concepto No Favorable")</f>
        <v>0</v>
      </c>
      <c r="Z79">
        <f>+COUNTIF(Tabla13[[#This Row],[Concepto OCI]:[Concepto OCI16]],"Sin meta asignada en el periodo")</f>
        <v>0</v>
      </c>
      <c r="AA79">
        <f t="shared" si="1"/>
        <v>1</v>
      </c>
    </row>
    <row r="80" spans="1:27" ht="60" customHeight="1" x14ac:dyDescent="0.25">
      <c r="A80" s="11" t="s">
        <v>125</v>
      </c>
      <c r="B80" s="12" t="s">
        <v>121</v>
      </c>
      <c r="C80" s="11" t="s">
        <v>126</v>
      </c>
      <c r="D80" s="12" t="s">
        <v>127</v>
      </c>
      <c r="E80" s="13">
        <v>1</v>
      </c>
      <c r="F80" s="13">
        <v>1</v>
      </c>
      <c r="G80" s="8">
        <f>+IFERROR(Tabla13[[#This Row],[Ejecutado]]/Tabla13[[#This Row],[Meta]],0)</f>
        <v>1</v>
      </c>
      <c r="H80" s="12" t="s">
        <v>34</v>
      </c>
      <c r="I80" s="12"/>
      <c r="J80" s="13"/>
      <c r="K80" s="13"/>
      <c r="L80" s="8"/>
      <c r="M80" s="12"/>
      <c r="N80" s="12"/>
      <c r="O80" s="13"/>
      <c r="P80" s="13"/>
      <c r="Q80" s="14" t="s">
        <v>37</v>
      </c>
      <c r="R80" s="12"/>
      <c r="S80" s="12"/>
      <c r="T80" s="13"/>
      <c r="U80" s="13"/>
      <c r="V80" s="14" t="s">
        <v>37</v>
      </c>
      <c r="W80" s="38"/>
      <c r="X80">
        <f>+COUNTIF(Tabla13[[#This Row],[Concepto OCI]:[Concepto OCI16]],"Concepto Favorable")</f>
        <v>1</v>
      </c>
      <c r="Y80">
        <f>+COUNTIF(Tabla13[[#This Row],[Concepto OCI]:[Concepto OCI16]],"Concepto No Favorable")</f>
        <v>0</v>
      </c>
      <c r="Z80">
        <f>+COUNTIF(Tabla13[[#This Row],[Concepto OCI]:[Concepto OCI16]],"Sin meta asignada en el periodo")</f>
        <v>0</v>
      </c>
      <c r="AA80">
        <f t="shared" si="1"/>
        <v>1</v>
      </c>
    </row>
  </sheetData>
  <mergeCells count="4">
    <mergeCell ref="D2:H2"/>
    <mergeCell ref="I2:M2"/>
    <mergeCell ref="N2:R2"/>
    <mergeCell ref="S2:W2"/>
  </mergeCells>
  <conditionalFormatting sqref="H72:H1048576 H68:H69 H36:H64 H1:H34">
    <cfRule type="containsText" dxfId="119" priority="6" operator="containsText" text="No Favorable">
      <formula>NOT(ISERROR(SEARCH("No Favorable",H1)))</formula>
    </cfRule>
  </conditionalFormatting>
  <conditionalFormatting sqref="M1:M67 M69:M1048576">
    <cfRule type="containsText" dxfId="118" priority="5" operator="containsText" text="Concepto No Favorable">
      <formula>NOT(ISERROR(SEARCH("Concepto No Favorable",M1)))</formula>
    </cfRule>
  </conditionalFormatting>
  <conditionalFormatting sqref="G55">
    <cfRule type="containsText" dxfId="117" priority="3" operator="containsText" text="No Favorable">
      <formula>NOT(ISERROR(SEARCH("No Favorable",G55)))</formula>
    </cfRule>
  </conditionalFormatting>
  <conditionalFormatting sqref="F55">
    <cfRule type="containsText" dxfId="116" priority="2" operator="containsText" text="No Favorable">
      <formula>NOT(ISERROR(SEARCH("No Favorable",F55)))</formula>
    </cfRule>
  </conditionalFormatting>
  <conditionalFormatting sqref="E55">
    <cfRule type="containsText" dxfId="115" priority="1" operator="containsText" text="No Favorable">
      <formula>NOT(ISERROR(SEARCH("No Favorable",E55)))</formula>
    </cfRule>
  </conditionalFormatting>
  <pageMargins left="0.25" right="0.25" top="0.75" bottom="0.75" header="0.3" footer="0.3"/>
  <pageSetup scale="28" orientation="landscape" r:id="rId1"/>
  <colBreaks count="1" manualBreakCount="1">
    <brk id="23" max="1048575" man="1"/>
  </colBreaks>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79F3D-2550-428A-ACE9-54523461E386}">
  <sheetPr>
    <tabColor rgb="FFFFC000"/>
  </sheetPr>
  <dimension ref="A1:W377"/>
  <sheetViews>
    <sheetView view="pageBreakPreview" zoomScale="55" zoomScaleNormal="70" zoomScaleSheetLayoutView="55" workbookViewId="0"/>
  </sheetViews>
  <sheetFormatPr baseColWidth="10" defaultRowHeight="15" x14ac:dyDescent="0.25"/>
  <cols>
    <col min="1" max="1" width="10.140625" customWidth="1"/>
    <col min="2" max="2" width="17.5703125" customWidth="1"/>
    <col min="3" max="3" width="11.85546875" customWidth="1"/>
    <col min="4" max="4" width="39.5703125" customWidth="1"/>
    <col min="5" max="5" width="65.42578125" customWidth="1"/>
    <col min="6" max="6" width="9.85546875" style="1" customWidth="1"/>
    <col min="7" max="7" width="12.7109375" style="1" customWidth="1"/>
    <col min="8" max="8" width="10" style="1" customWidth="1"/>
    <col min="9" max="9" width="16.42578125" customWidth="1"/>
    <col min="10" max="10" width="61.5703125" customWidth="1"/>
    <col min="11" max="11" width="9.85546875" style="1" customWidth="1"/>
    <col min="12" max="12" width="13.7109375" style="1" customWidth="1"/>
    <col min="13" max="13" width="11.140625" style="1" customWidth="1"/>
    <col min="14" max="14" width="17.5703125" customWidth="1"/>
    <col min="15" max="15" width="56.7109375" customWidth="1"/>
    <col min="16" max="16" width="9.85546875" style="1" customWidth="1"/>
    <col min="17" max="17" width="10.28515625" style="1" customWidth="1"/>
    <col min="18" max="18" width="11.140625" style="1" customWidth="1"/>
    <col min="19" max="19" width="18.5703125" customWidth="1"/>
    <col min="20" max="22" width="16.28515625" customWidth="1"/>
    <col min="23" max="23" width="18.140625" customWidth="1"/>
  </cols>
  <sheetData>
    <row r="1" spans="1:23" ht="5.25" customHeight="1" x14ac:dyDescent="0.25"/>
    <row r="2" spans="1:23" x14ac:dyDescent="0.25">
      <c r="E2" s="40" t="s">
        <v>336</v>
      </c>
      <c r="F2" s="40"/>
      <c r="G2" s="40"/>
      <c r="H2" s="40"/>
      <c r="I2" s="40"/>
      <c r="J2" s="41" t="s">
        <v>337</v>
      </c>
      <c r="K2" s="41"/>
      <c r="L2" s="41"/>
      <c r="M2" s="41"/>
      <c r="N2" s="41"/>
      <c r="O2" s="42" t="s">
        <v>338</v>
      </c>
      <c r="P2" s="42"/>
      <c r="Q2" s="42"/>
      <c r="R2" s="42"/>
      <c r="S2" s="42"/>
    </row>
    <row r="3" spans="1:23" s="22" customFormat="1" ht="45" x14ac:dyDescent="0.25">
      <c r="A3" s="16" t="s">
        <v>4</v>
      </c>
      <c r="B3" s="16" t="s">
        <v>5</v>
      </c>
      <c r="C3" s="16" t="s">
        <v>339</v>
      </c>
      <c r="D3" s="16" t="s">
        <v>6</v>
      </c>
      <c r="E3" s="17" t="s">
        <v>7</v>
      </c>
      <c r="F3" s="17" t="s">
        <v>8</v>
      </c>
      <c r="G3" s="17" t="s">
        <v>9</v>
      </c>
      <c r="H3" s="18" t="s">
        <v>10</v>
      </c>
      <c r="I3" s="19" t="s">
        <v>361</v>
      </c>
      <c r="J3" s="20" t="s">
        <v>12</v>
      </c>
      <c r="K3" s="20" t="s">
        <v>13</v>
      </c>
      <c r="L3" s="20" t="s">
        <v>14</v>
      </c>
      <c r="M3" s="20" t="s">
        <v>15</v>
      </c>
      <c r="N3" s="19" t="s">
        <v>362</v>
      </c>
      <c r="O3" s="21" t="s">
        <v>17</v>
      </c>
      <c r="P3" s="21" t="s">
        <v>18</v>
      </c>
      <c r="Q3" s="21" t="s">
        <v>19</v>
      </c>
      <c r="R3" s="21" t="s">
        <v>20</v>
      </c>
      <c r="S3" s="19" t="s">
        <v>363</v>
      </c>
      <c r="T3" s="15" t="s">
        <v>27</v>
      </c>
      <c r="U3" s="15" t="s">
        <v>28</v>
      </c>
      <c r="V3" s="15" t="s">
        <v>29</v>
      </c>
      <c r="W3" s="15" t="s">
        <v>335</v>
      </c>
    </row>
    <row r="4" spans="1:23" s="44" customFormat="1" ht="60" customHeight="1" x14ac:dyDescent="0.25">
      <c r="A4" s="6" t="s">
        <v>78</v>
      </c>
      <c r="B4" s="6" t="s">
        <v>79</v>
      </c>
      <c r="C4" s="6" t="s">
        <v>340</v>
      </c>
      <c r="D4" s="6" t="s">
        <v>80</v>
      </c>
      <c r="E4" s="6" t="s">
        <v>81</v>
      </c>
      <c r="F4" s="7">
        <v>4</v>
      </c>
      <c r="G4" s="7">
        <v>4</v>
      </c>
      <c r="H4" s="8">
        <v>1</v>
      </c>
      <c r="I4" s="6" t="s">
        <v>34</v>
      </c>
      <c r="J4" s="6"/>
      <c r="K4" s="7"/>
      <c r="L4" s="7"/>
      <c r="M4" s="8" t="s">
        <v>37</v>
      </c>
      <c r="N4" s="6"/>
      <c r="O4" s="6"/>
      <c r="P4" s="7"/>
      <c r="Q4" s="7"/>
      <c r="R4" s="8" t="s">
        <v>37</v>
      </c>
      <c r="S4" s="6"/>
      <c r="T4" s="44">
        <f>+COUNTIF(Tabla133[[#This Row],[Concepto]:[Concepto3]],"Concepto Favorable")</f>
        <v>1</v>
      </c>
      <c r="U4" s="44">
        <f>+COUNTIF(Tabla133[[#This Row],[Concepto]:[Concepto3]],"Concepto No Favorable")</f>
        <v>0</v>
      </c>
      <c r="V4" s="44">
        <f>+COUNTIF(Tabla133[[#This Row],[Concepto]:[Concepto3]],"Sin meta asignada en el periodo")</f>
        <v>0</v>
      </c>
      <c r="W4" s="44">
        <f>+T4+V4</f>
        <v>1</v>
      </c>
    </row>
    <row r="5" spans="1:23" s="44" customFormat="1" ht="60" customHeight="1" x14ac:dyDescent="0.25">
      <c r="A5" s="6" t="s">
        <v>83</v>
      </c>
      <c r="B5" s="6" t="s">
        <v>79</v>
      </c>
      <c r="C5" s="6" t="s">
        <v>340</v>
      </c>
      <c r="D5" s="6" t="s">
        <v>84</v>
      </c>
      <c r="E5" s="6" t="s">
        <v>85</v>
      </c>
      <c r="F5" s="7">
        <v>0</v>
      </c>
      <c r="G5" s="7">
        <v>0</v>
      </c>
      <c r="H5" s="8" t="s">
        <v>37</v>
      </c>
      <c r="I5" s="6" t="s">
        <v>43</v>
      </c>
      <c r="J5" s="6"/>
      <c r="K5" s="7"/>
      <c r="L5" s="7"/>
      <c r="M5" s="8" t="s">
        <v>37</v>
      </c>
      <c r="N5" s="6"/>
      <c r="O5" s="6"/>
      <c r="P5" s="7"/>
      <c r="Q5" s="7"/>
      <c r="R5" s="8" t="s">
        <v>37</v>
      </c>
      <c r="S5" s="6"/>
      <c r="T5" s="44">
        <f>+COUNTIF(Tabla133[[#This Row],[Concepto]:[Concepto3]],"Concepto Favorable")</f>
        <v>0</v>
      </c>
      <c r="U5" s="44">
        <f>+COUNTIF(Tabla133[[#This Row],[Concepto]:[Concepto3]],"Concepto No Favorable")</f>
        <v>0</v>
      </c>
      <c r="V5" s="44">
        <f>+COUNTIF(Tabla133[[#This Row],[Concepto]:[Concepto3]],"Sin meta asignada en el periodo")</f>
        <v>1</v>
      </c>
      <c r="W5" s="44">
        <f t="shared" ref="W5:W68" si="0">+T5+V5</f>
        <v>1</v>
      </c>
    </row>
    <row r="6" spans="1:23" s="44" customFormat="1" ht="60" customHeight="1" x14ac:dyDescent="0.25">
      <c r="A6" s="6" t="s">
        <v>87</v>
      </c>
      <c r="B6" s="6" t="s">
        <v>79</v>
      </c>
      <c r="C6" s="6" t="s">
        <v>340</v>
      </c>
      <c r="D6" s="6" t="s">
        <v>88</v>
      </c>
      <c r="E6" s="6"/>
      <c r="F6" s="7"/>
      <c r="G6" s="7"/>
      <c r="H6" s="8" t="s">
        <v>37</v>
      </c>
      <c r="I6" s="6"/>
      <c r="J6" s="6" t="s">
        <v>90</v>
      </c>
      <c r="K6" s="7">
        <v>1</v>
      </c>
      <c r="L6" s="7">
        <v>1</v>
      </c>
      <c r="M6" s="8">
        <v>1</v>
      </c>
      <c r="N6" s="6" t="s">
        <v>34</v>
      </c>
      <c r="O6" s="6"/>
      <c r="P6" s="7"/>
      <c r="Q6" s="7"/>
      <c r="R6" s="8" t="s">
        <v>37</v>
      </c>
      <c r="S6" s="6"/>
      <c r="T6" s="44">
        <f>+COUNTIF(Tabla133[[#This Row],[Concepto]:[Concepto3]],"Concepto Favorable")</f>
        <v>1</v>
      </c>
      <c r="U6" s="44">
        <f>+COUNTIF(Tabla133[[#This Row],[Concepto]:[Concepto3]],"Concepto No Favorable")</f>
        <v>0</v>
      </c>
      <c r="V6" s="44">
        <f>+COUNTIF(Tabla133[[#This Row],[Concepto]:[Concepto3]],"Sin meta asignada en el periodo")</f>
        <v>0</v>
      </c>
      <c r="W6" s="44">
        <f t="shared" si="0"/>
        <v>1</v>
      </c>
    </row>
    <row r="7" spans="1:23" s="44" customFormat="1" ht="60" customHeight="1" x14ac:dyDescent="0.25">
      <c r="A7" s="6" t="s">
        <v>295</v>
      </c>
      <c r="B7" s="6" t="s">
        <v>296</v>
      </c>
      <c r="C7" s="6" t="s">
        <v>340</v>
      </c>
      <c r="D7" s="6" t="s">
        <v>297</v>
      </c>
      <c r="E7" s="6" t="s">
        <v>298</v>
      </c>
      <c r="F7" s="7">
        <v>4</v>
      </c>
      <c r="G7" s="7">
        <v>4</v>
      </c>
      <c r="H7" s="8">
        <v>1</v>
      </c>
      <c r="I7" s="6" t="s">
        <v>34</v>
      </c>
      <c r="J7" s="6"/>
      <c r="K7" s="7"/>
      <c r="L7" s="7"/>
      <c r="M7" s="8" t="s">
        <v>37</v>
      </c>
      <c r="N7" s="6"/>
      <c r="O7" s="6"/>
      <c r="P7" s="7"/>
      <c r="Q7" s="7"/>
      <c r="R7" s="8" t="s">
        <v>37</v>
      </c>
      <c r="S7" s="6"/>
      <c r="T7" s="44">
        <f>+COUNTIF(Tabla133[[#This Row],[Concepto]:[Concepto3]],"Concepto Favorable")</f>
        <v>1</v>
      </c>
      <c r="U7" s="44">
        <f>+COUNTIF(Tabla133[[#This Row],[Concepto]:[Concepto3]],"Concepto No Favorable")</f>
        <v>0</v>
      </c>
      <c r="V7" s="44">
        <f>+COUNTIF(Tabla133[[#This Row],[Concepto]:[Concepto3]],"Sin meta asignada en el periodo")</f>
        <v>0</v>
      </c>
      <c r="W7" s="44">
        <f t="shared" si="0"/>
        <v>1</v>
      </c>
    </row>
    <row r="8" spans="1:23" s="44" customFormat="1" ht="60" customHeight="1" x14ac:dyDescent="0.25">
      <c r="A8" s="6" t="s">
        <v>299</v>
      </c>
      <c r="B8" s="6" t="s">
        <v>296</v>
      </c>
      <c r="C8" s="6" t="s">
        <v>340</v>
      </c>
      <c r="D8" s="6" t="s">
        <v>300</v>
      </c>
      <c r="E8" s="6" t="s">
        <v>301</v>
      </c>
      <c r="F8" s="7">
        <v>0</v>
      </c>
      <c r="G8" s="7">
        <v>0</v>
      </c>
      <c r="H8" s="8" t="s">
        <v>37</v>
      </c>
      <c r="I8" s="6" t="s">
        <v>43</v>
      </c>
      <c r="J8" s="6"/>
      <c r="K8" s="7"/>
      <c r="L8" s="7"/>
      <c r="M8" s="8" t="s">
        <v>37</v>
      </c>
      <c r="N8" s="6"/>
      <c r="O8" s="6"/>
      <c r="P8" s="7"/>
      <c r="Q8" s="7"/>
      <c r="R8" s="8" t="s">
        <v>37</v>
      </c>
      <c r="S8" s="6"/>
      <c r="T8" s="44">
        <f>+COUNTIF(Tabla133[[#This Row],[Concepto]:[Concepto3]],"Concepto Favorable")</f>
        <v>0</v>
      </c>
      <c r="U8" s="44">
        <f>+COUNTIF(Tabla133[[#This Row],[Concepto]:[Concepto3]],"Concepto No Favorable")</f>
        <v>0</v>
      </c>
      <c r="V8" s="44">
        <f>+COUNTIF(Tabla133[[#This Row],[Concepto]:[Concepto3]],"Sin meta asignada en el periodo")</f>
        <v>1</v>
      </c>
      <c r="W8" s="44">
        <f t="shared" si="0"/>
        <v>1</v>
      </c>
    </row>
    <row r="9" spans="1:23" s="44" customFormat="1" ht="60" customHeight="1" x14ac:dyDescent="0.25">
      <c r="A9" s="6" t="s">
        <v>302</v>
      </c>
      <c r="B9" s="6" t="s">
        <v>296</v>
      </c>
      <c r="C9" s="6" t="s">
        <v>340</v>
      </c>
      <c r="D9" s="6" t="s">
        <v>303</v>
      </c>
      <c r="E9" s="6" t="s">
        <v>304</v>
      </c>
      <c r="F9" s="7">
        <v>0</v>
      </c>
      <c r="G9" s="7">
        <v>0</v>
      </c>
      <c r="H9" s="8" t="s">
        <v>37</v>
      </c>
      <c r="I9" s="6" t="s">
        <v>43</v>
      </c>
      <c r="J9" s="6"/>
      <c r="K9" s="7"/>
      <c r="L9" s="7"/>
      <c r="M9" s="8" t="s">
        <v>37</v>
      </c>
      <c r="N9" s="6"/>
      <c r="O9" s="6"/>
      <c r="P9" s="7"/>
      <c r="Q9" s="7"/>
      <c r="R9" s="8" t="s">
        <v>37</v>
      </c>
      <c r="S9" s="6"/>
      <c r="T9" s="44">
        <f>+COUNTIF(Tabla133[[#This Row],[Concepto]:[Concepto3]],"Concepto Favorable")</f>
        <v>0</v>
      </c>
      <c r="U9" s="44">
        <f>+COUNTIF(Tabla133[[#This Row],[Concepto]:[Concepto3]],"Concepto No Favorable")</f>
        <v>0</v>
      </c>
      <c r="V9" s="44">
        <f>+COUNTIF(Tabla133[[#This Row],[Concepto]:[Concepto3]],"Sin meta asignada en el periodo")</f>
        <v>1</v>
      </c>
      <c r="W9" s="44">
        <f t="shared" si="0"/>
        <v>1</v>
      </c>
    </row>
    <row r="10" spans="1:23" s="44" customFormat="1" ht="60" customHeight="1" x14ac:dyDescent="0.25">
      <c r="A10" s="6" t="s">
        <v>74</v>
      </c>
      <c r="B10" s="6" t="s">
        <v>66</v>
      </c>
      <c r="C10" s="6" t="s">
        <v>340</v>
      </c>
      <c r="D10" s="6" t="s">
        <v>75</v>
      </c>
      <c r="E10" s="6"/>
      <c r="F10" s="7"/>
      <c r="G10" s="7"/>
      <c r="H10" s="8" t="s">
        <v>37</v>
      </c>
      <c r="I10" s="6"/>
      <c r="J10" s="6" t="s">
        <v>77</v>
      </c>
      <c r="K10" s="7">
        <v>2</v>
      </c>
      <c r="L10" s="7">
        <v>2</v>
      </c>
      <c r="M10" s="8">
        <v>1</v>
      </c>
      <c r="N10" s="6" t="s">
        <v>34</v>
      </c>
      <c r="O10" s="6"/>
      <c r="P10" s="7"/>
      <c r="Q10" s="7"/>
      <c r="R10" s="8" t="s">
        <v>37</v>
      </c>
      <c r="S10" s="6"/>
      <c r="T10" s="44">
        <f>+COUNTIF(Tabla133[[#This Row],[Concepto]:[Concepto3]],"Concepto Favorable")</f>
        <v>1</v>
      </c>
      <c r="U10" s="44">
        <f>+COUNTIF(Tabla133[[#This Row],[Concepto]:[Concepto3]],"Concepto No Favorable")</f>
        <v>0</v>
      </c>
      <c r="V10" s="44">
        <f>+COUNTIF(Tabla133[[#This Row],[Concepto]:[Concepto3]],"Sin meta asignada en el periodo")</f>
        <v>0</v>
      </c>
      <c r="W10" s="44">
        <f t="shared" si="0"/>
        <v>1</v>
      </c>
    </row>
    <row r="11" spans="1:23" s="44" customFormat="1" ht="60" customHeight="1" x14ac:dyDescent="0.25">
      <c r="A11" s="6" t="s">
        <v>157</v>
      </c>
      <c r="B11" s="6" t="s">
        <v>158</v>
      </c>
      <c r="C11" s="6" t="s">
        <v>340</v>
      </c>
      <c r="D11" s="6" t="s">
        <v>159</v>
      </c>
      <c r="E11" s="6"/>
      <c r="F11" s="7"/>
      <c r="G11" s="7"/>
      <c r="H11" s="8" t="s">
        <v>37</v>
      </c>
      <c r="I11" s="6"/>
      <c r="J11" s="6" t="s">
        <v>161</v>
      </c>
      <c r="K11" s="7">
        <v>3</v>
      </c>
      <c r="L11" s="7">
        <v>3</v>
      </c>
      <c r="M11" s="8">
        <v>1</v>
      </c>
      <c r="N11" s="6" t="s">
        <v>34</v>
      </c>
      <c r="O11" s="6" t="s">
        <v>162</v>
      </c>
      <c r="P11" s="7">
        <v>3</v>
      </c>
      <c r="Q11" s="7">
        <v>3</v>
      </c>
      <c r="R11" s="8">
        <v>1</v>
      </c>
      <c r="S11" s="6" t="s">
        <v>34</v>
      </c>
      <c r="T11" s="44">
        <f>+COUNTIF(Tabla133[[#This Row],[Concepto]:[Concepto3]],"Concepto Favorable")</f>
        <v>2</v>
      </c>
      <c r="U11" s="44">
        <f>+COUNTIF(Tabla133[[#This Row],[Concepto]:[Concepto3]],"Concepto No Favorable")</f>
        <v>0</v>
      </c>
      <c r="V11" s="44">
        <f>+COUNTIF(Tabla133[[#This Row],[Concepto]:[Concepto3]],"Sin meta asignada en el periodo")</f>
        <v>0</v>
      </c>
      <c r="W11" s="44">
        <f t="shared" si="0"/>
        <v>2</v>
      </c>
    </row>
    <row r="12" spans="1:23" s="44" customFormat="1" ht="60" customHeight="1" x14ac:dyDescent="0.25">
      <c r="A12" s="6" t="s">
        <v>171</v>
      </c>
      <c r="B12" s="6" t="s">
        <v>172</v>
      </c>
      <c r="C12" s="6" t="s">
        <v>340</v>
      </c>
      <c r="D12" s="6" t="s">
        <v>173</v>
      </c>
      <c r="E12" s="6" t="s">
        <v>174</v>
      </c>
      <c r="F12" s="7">
        <v>4</v>
      </c>
      <c r="G12" s="7">
        <v>4</v>
      </c>
      <c r="H12" s="8">
        <v>1</v>
      </c>
      <c r="I12" s="6" t="s">
        <v>34</v>
      </c>
      <c r="J12" s="6"/>
      <c r="K12" s="7"/>
      <c r="L12" s="7"/>
      <c r="M12" s="8" t="s">
        <v>37</v>
      </c>
      <c r="N12" s="6"/>
      <c r="O12" s="6"/>
      <c r="P12" s="7"/>
      <c r="Q12" s="7"/>
      <c r="R12" s="8" t="s">
        <v>37</v>
      </c>
      <c r="S12" s="6"/>
      <c r="T12" s="44">
        <f>+COUNTIF(Tabla133[[#This Row],[Concepto]:[Concepto3]],"Concepto Favorable")</f>
        <v>1</v>
      </c>
      <c r="U12" s="44">
        <f>+COUNTIF(Tabla133[[#This Row],[Concepto]:[Concepto3]],"Concepto No Favorable")</f>
        <v>0</v>
      </c>
      <c r="V12" s="44">
        <f>+COUNTIF(Tabla133[[#This Row],[Concepto]:[Concepto3]],"Sin meta asignada en el periodo")</f>
        <v>0</v>
      </c>
      <c r="W12" s="44">
        <f t="shared" si="0"/>
        <v>1</v>
      </c>
    </row>
    <row r="13" spans="1:23" s="44" customFormat="1" ht="60" customHeight="1" x14ac:dyDescent="0.25">
      <c r="A13" s="6" t="s">
        <v>179</v>
      </c>
      <c r="B13" s="6" t="s">
        <v>172</v>
      </c>
      <c r="C13" s="6" t="s">
        <v>340</v>
      </c>
      <c r="D13" s="6" t="s">
        <v>342</v>
      </c>
      <c r="E13" s="6"/>
      <c r="F13" s="7"/>
      <c r="G13" s="7"/>
      <c r="H13" s="8" t="s">
        <v>37</v>
      </c>
      <c r="I13" s="6"/>
      <c r="J13" s="6"/>
      <c r="K13" s="7"/>
      <c r="L13" s="7"/>
      <c r="M13" s="8" t="s">
        <v>37</v>
      </c>
      <c r="N13" s="6"/>
      <c r="O13" s="6" t="s">
        <v>183</v>
      </c>
      <c r="P13" s="7">
        <v>0</v>
      </c>
      <c r="Q13" s="7">
        <v>0</v>
      </c>
      <c r="R13" s="8" t="s">
        <v>37</v>
      </c>
      <c r="S13" s="6" t="s">
        <v>43</v>
      </c>
      <c r="T13" s="44">
        <f>+COUNTIF(Tabla133[[#This Row],[Concepto]:[Concepto3]],"Concepto Favorable")</f>
        <v>0</v>
      </c>
      <c r="U13" s="44">
        <f>+COUNTIF(Tabla133[[#This Row],[Concepto]:[Concepto3]],"Concepto No Favorable")</f>
        <v>0</v>
      </c>
      <c r="V13" s="44">
        <f>+COUNTIF(Tabla133[[#This Row],[Concepto]:[Concepto3]],"Sin meta asignada en el periodo")</f>
        <v>1</v>
      </c>
      <c r="W13" s="44">
        <f t="shared" si="0"/>
        <v>1</v>
      </c>
    </row>
    <row r="14" spans="1:23" s="44" customFormat="1" ht="60" customHeight="1" x14ac:dyDescent="0.25">
      <c r="A14" s="6" t="s">
        <v>106</v>
      </c>
      <c r="B14" s="6" t="s">
        <v>107</v>
      </c>
      <c r="C14" s="6" t="s">
        <v>340</v>
      </c>
      <c r="D14" s="6" t="s">
        <v>108</v>
      </c>
      <c r="E14" s="6" t="s">
        <v>109</v>
      </c>
      <c r="F14" s="7">
        <v>24</v>
      </c>
      <c r="G14" s="7">
        <v>24</v>
      </c>
      <c r="H14" s="8">
        <v>1</v>
      </c>
      <c r="I14" s="6" t="s">
        <v>34</v>
      </c>
      <c r="J14" s="6" t="s">
        <v>110</v>
      </c>
      <c r="K14" s="7">
        <v>1</v>
      </c>
      <c r="L14" s="7">
        <v>1</v>
      </c>
      <c r="M14" s="8">
        <v>1</v>
      </c>
      <c r="N14" s="6" t="s">
        <v>34</v>
      </c>
      <c r="O14" s="6" t="s">
        <v>111</v>
      </c>
      <c r="P14" s="7">
        <v>0</v>
      </c>
      <c r="Q14" s="7">
        <v>0</v>
      </c>
      <c r="R14" s="8" t="s">
        <v>37</v>
      </c>
      <c r="S14" s="6" t="s">
        <v>34</v>
      </c>
      <c r="T14" s="44">
        <f>+COUNTIF(Tabla133[[#This Row],[Concepto]:[Concepto3]],"Concepto Favorable")</f>
        <v>3</v>
      </c>
      <c r="U14" s="44">
        <f>+COUNTIF(Tabla133[[#This Row],[Concepto]:[Concepto3]],"Concepto No Favorable")</f>
        <v>0</v>
      </c>
      <c r="V14" s="44">
        <f>+COUNTIF(Tabla133[[#This Row],[Concepto]:[Concepto3]],"Sin meta asignada en el periodo")</f>
        <v>0</v>
      </c>
      <c r="W14" s="44">
        <f t="shared" si="0"/>
        <v>3</v>
      </c>
    </row>
    <row r="15" spans="1:23" s="44" customFormat="1" ht="60" customHeight="1" x14ac:dyDescent="0.25">
      <c r="A15" s="6" t="s">
        <v>112</v>
      </c>
      <c r="B15" s="6" t="s">
        <v>107</v>
      </c>
      <c r="C15" s="6" t="s">
        <v>340</v>
      </c>
      <c r="D15" s="6" t="s">
        <v>113</v>
      </c>
      <c r="E15" s="6" t="s">
        <v>114</v>
      </c>
      <c r="F15" s="7">
        <v>24</v>
      </c>
      <c r="G15" s="7">
        <v>24</v>
      </c>
      <c r="H15" s="8">
        <v>1</v>
      </c>
      <c r="I15" s="6" t="s">
        <v>34</v>
      </c>
      <c r="J15" s="6"/>
      <c r="K15" s="7"/>
      <c r="L15" s="7"/>
      <c r="M15" s="8" t="s">
        <v>37</v>
      </c>
      <c r="N15" s="6"/>
      <c r="O15" s="6" t="s">
        <v>111</v>
      </c>
      <c r="P15" s="7">
        <v>0</v>
      </c>
      <c r="Q15" s="7">
        <v>0</v>
      </c>
      <c r="R15" s="8" t="s">
        <v>37</v>
      </c>
      <c r="S15" s="6" t="s">
        <v>43</v>
      </c>
      <c r="T15" s="44">
        <f>+COUNTIF(Tabla133[[#This Row],[Concepto]:[Concepto3]],"Concepto Favorable")</f>
        <v>1</v>
      </c>
      <c r="U15" s="44">
        <f>+COUNTIF(Tabla133[[#This Row],[Concepto]:[Concepto3]],"Concepto No Favorable")</f>
        <v>0</v>
      </c>
      <c r="V15" s="44">
        <f>+COUNTIF(Tabla133[[#This Row],[Concepto]:[Concepto3]],"Sin meta asignada en el periodo")</f>
        <v>1</v>
      </c>
      <c r="W15" s="44">
        <f t="shared" si="0"/>
        <v>2</v>
      </c>
    </row>
    <row r="16" spans="1:23" s="44" customFormat="1" ht="60" customHeight="1" x14ac:dyDescent="0.25">
      <c r="A16" s="6" t="s">
        <v>142</v>
      </c>
      <c r="B16" s="6" t="s">
        <v>143</v>
      </c>
      <c r="C16" s="6" t="s">
        <v>340</v>
      </c>
      <c r="D16" s="6" t="s">
        <v>144</v>
      </c>
      <c r="E16" s="6"/>
      <c r="F16" s="7"/>
      <c r="G16" s="7"/>
      <c r="H16" s="8" t="s">
        <v>37</v>
      </c>
      <c r="I16" s="6"/>
      <c r="J16" s="6" t="s">
        <v>146</v>
      </c>
      <c r="K16" s="7">
        <v>2</v>
      </c>
      <c r="L16" s="7">
        <v>2</v>
      </c>
      <c r="M16" s="8">
        <v>1</v>
      </c>
      <c r="N16" s="6" t="s">
        <v>34</v>
      </c>
      <c r="O16" s="6" t="s">
        <v>147</v>
      </c>
      <c r="P16" s="7">
        <v>1</v>
      </c>
      <c r="Q16" s="7">
        <v>1</v>
      </c>
      <c r="R16" s="8">
        <v>1</v>
      </c>
      <c r="S16" s="6" t="s">
        <v>34</v>
      </c>
      <c r="T16" s="44">
        <f>+COUNTIF(Tabla133[[#This Row],[Concepto]:[Concepto3]],"Concepto Favorable")</f>
        <v>2</v>
      </c>
      <c r="U16" s="44">
        <f>+COUNTIF(Tabla133[[#This Row],[Concepto]:[Concepto3]],"Concepto No Favorable")</f>
        <v>0</v>
      </c>
      <c r="V16" s="44">
        <f>+COUNTIF(Tabla133[[#This Row],[Concepto]:[Concepto3]],"Sin meta asignada en el periodo")</f>
        <v>0</v>
      </c>
      <c r="W16" s="44">
        <f t="shared" si="0"/>
        <v>2</v>
      </c>
    </row>
    <row r="17" spans="1:23" s="44" customFormat="1" ht="60" customHeight="1" x14ac:dyDescent="0.25">
      <c r="A17" s="6" t="s">
        <v>148</v>
      </c>
      <c r="B17" s="6" t="s">
        <v>143</v>
      </c>
      <c r="C17" s="6" t="s">
        <v>340</v>
      </c>
      <c r="D17" s="6" t="s">
        <v>149</v>
      </c>
      <c r="E17" s="6"/>
      <c r="F17" s="7"/>
      <c r="G17" s="7"/>
      <c r="H17" s="8" t="s">
        <v>37</v>
      </c>
      <c r="I17" s="6"/>
      <c r="J17" s="6" t="s">
        <v>151</v>
      </c>
      <c r="K17" s="7">
        <v>0</v>
      </c>
      <c r="L17" s="7">
        <v>0</v>
      </c>
      <c r="M17" s="8" t="s">
        <v>37</v>
      </c>
      <c r="N17" s="6" t="s">
        <v>43</v>
      </c>
      <c r="O17" s="6"/>
      <c r="P17" s="7"/>
      <c r="Q17" s="7"/>
      <c r="R17" s="8" t="s">
        <v>37</v>
      </c>
      <c r="S17" s="6"/>
      <c r="T17" s="44">
        <f>+COUNTIF(Tabla133[[#This Row],[Concepto]:[Concepto3]],"Concepto Favorable")</f>
        <v>0</v>
      </c>
      <c r="U17" s="44">
        <f>+COUNTIF(Tabla133[[#This Row],[Concepto]:[Concepto3]],"Concepto No Favorable")</f>
        <v>0</v>
      </c>
      <c r="V17" s="44">
        <f>+COUNTIF(Tabla133[[#This Row],[Concepto]:[Concepto3]],"Sin meta asignada en el periodo")</f>
        <v>1</v>
      </c>
      <c r="W17" s="44">
        <f t="shared" si="0"/>
        <v>1</v>
      </c>
    </row>
    <row r="18" spans="1:23" s="44" customFormat="1" ht="60" customHeight="1" x14ac:dyDescent="0.25">
      <c r="A18" s="6" t="s">
        <v>92</v>
      </c>
      <c r="B18" s="6" t="s">
        <v>93</v>
      </c>
      <c r="C18" s="6" t="s">
        <v>340</v>
      </c>
      <c r="D18" s="6" t="s">
        <v>341</v>
      </c>
      <c r="E18" s="6" t="s">
        <v>95</v>
      </c>
      <c r="F18" s="7">
        <v>1</v>
      </c>
      <c r="G18" s="7">
        <v>1</v>
      </c>
      <c r="H18" s="8">
        <v>1</v>
      </c>
      <c r="I18" s="6" t="s">
        <v>34</v>
      </c>
      <c r="J18" s="6"/>
      <c r="K18" s="7"/>
      <c r="L18" s="7"/>
      <c r="M18" s="8" t="s">
        <v>37</v>
      </c>
      <c r="N18" s="6"/>
      <c r="O18" s="6"/>
      <c r="P18" s="7"/>
      <c r="Q18" s="7"/>
      <c r="R18" s="8" t="s">
        <v>37</v>
      </c>
      <c r="S18" s="6"/>
      <c r="T18" s="44">
        <f>+COUNTIF(Tabla133[[#This Row],[Concepto]:[Concepto3]],"Concepto Favorable")</f>
        <v>1</v>
      </c>
      <c r="U18" s="44">
        <f>+COUNTIF(Tabla133[[#This Row],[Concepto]:[Concepto3]],"Concepto No Favorable")</f>
        <v>0</v>
      </c>
      <c r="V18" s="44">
        <f>+COUNTIF(Tabla133[[#This Row],[Concepto]:[Concepto3]],"Sin meta asignada en el periodo")</f>
        <v>0</v>
      </c>
      <c r="W18" s="44">
        <f t="shared" si="0"/>
        <v>1</v>
      </c>
    </row>
    <row r="19" spans="1:23" s="44" customFormat="1" ht="60" customHeight="1" x14ac:dyDescent="0.25">
      <c r="A19" s="6" t="s">
        <v>99</v>
      </c>
      <c r="B19" s="6" t="s">
        <v>93</v>
      </c>
      <c r="C19" s="6" t="s">
        <v>340</v>
      </c>
      <c r="D19" s="6" t="s">
        <v>100</v>
      </c>
      <c r="E19" s="6" t="s">
        <v>101</v>
      </c>
      <c r="F19" s="7">
        <v>1</v>
      </c>
      <c r="G19" s="7">
        <v>1</v>
      </c>
      <c r="H19" s="8">
        <v>1</v>
      </c>
      <c r="I19" s="6" t="s">
        <v>34</v>
      </c>
      <c r="J19" s="6"/>
      <c r="K19" s="7"/>
      <c r="L19" s="7"/>
      <c r="M19" s="8" t="s">
        <v>37</v>
      </c>
      <c r="N19" s="6"/>
      <c r="O19" s="6"/>
      <c r="P19" s="7"/>
      <c r="Q19" s="7"/>
      <c r="R19" s="8" t="s">
        <v>37</v>
      </c>
      <c r="S19" s="6"/>
      <c r="T19" s="44">
        <f>+COUNTIF(Tabla133[[#This Row],[Concepto]:[Concepto3]],"Concepto Favorable")</f>
        <v>1</v>
      </c>
      <c r="U19" s="44">
        <f>+COUNTIF(Tabla133[[#This Row],[Concepto]:[Concepto3]],"Concepto No Favorable")</f>
        <v>0</v>
      </c>
      <c r="V19" s="44">
        <f>+COUNTIF(Tabla133[[#This Row],[Concepto]:[Concepto3]],"Sin meta asignada en el periodo")</f>
        <v>0</v>
      </c>
      <c r="W19" s="44">
        <f t="shared" si="0"/>
        <v>1</v>
      </c>
    </row>
    <row r="20" spans="1:23" s="44" customFormat="1" ht="60" customHeight="1" x14ac:dyDescent="0.25">
      <c r="A20" s="6" t="s">
        <v>125</v>
      </c>
      <c r="B20" s="6" t="s">
        <v>121</v>
      </c>
      <c r="C20" s="6" t="s">
        <v>340</v>
      </c>
      <c r="D20" s="6" t="s">
        <v>126</v>
      </c>
      <c r="E20" s="6" t="s">
        <v>127</v>
      </c>
      <c r="F20" s="7">
        <v>0</v>
      </c>
      <c r="G20" s="7">
        <v>0</v>
      </c>
      <c r="H20" s="8" t="s">
        <v>37</v>
      </c>
      <c r="I20" s="6" t="s">
        <v>43</v>
      </c>
      <c r="J20" s="6"/>
      <c r="K20" s="7"/>
      <c r="L20" s="7"/>
      <c r="M20" s="8" t="s">
        <v>37</v>
      </c>
      <c r="N20" s="6"/>
      <c r="O20" s="6"/>
      <c r="P20" s="7"/>
      <c r="Q20" s="7"/>
      <c r="R20" s="8" t="s">
        <v>37</v>
      </c>
      <c r="S20" s="6"/>
      <c r="T20" s="44">
        <f>+COUNTIF(Tabla133[[#This Row],[Concepto]:[Concepto3]],"Concepto Favorable")</f>
        <v>0</v>
      </c>
      <c r="U20" s="44">
        <f>+COUNTIF(Tabla133[[#This Row],[Concepto]:[Concepto3]],"Concepto No Favorable")</f>
        <v>0</v>
      </c>
      <c r="V20" s="44">
        <f>+COUNTIF(Tabla133[[#This Row],[Concepto]:[Concepto3]],"Sin meta asignada en el periodo")</f>
        <v>1</v>
      </c>
      <c r="W20" s="44">
        <f t="shared" si="0"/>
        <v>1</v>
      </c>
    </row>
    <row r="21" spans="1:23" s="44" customFormat="1" ht="60" customHeight="1" x14ac:dyDescent="0.25">
      <c r="A21" s="6" t="s">
        <v>78</v>
      </c>
      <c r="B21" s="6" t="s">
        <v>79</v>
      </c>
      <c r="C21" s="6" t="s">
        <v>343</v>
      </c>
      <c r="D21" s="6" t="s">
        <v>80</v>
      </c>
      <c r="E21" s="6" t="s">
        <v>81</v>
      </c>
      <c r="F21" s="7">
        <v>8</v>
      </c>
      <c r="G21" s="7">
        <v>8</v>
      </c>
      <c r="H21" s="8">
        <v>1</v>
      </c>
      <c r="I21" s="6" t="s">
        <v>34</v>
      </c>
      <c r="J21" s="6"/>
      <c r="K21" s="7"/>
      <c r="L21" s="7"/>
      <c r="M21" s="8" t="s">
        <v>37</v>
      </c>
      <c r="N21" s="6"/>
      <c r="O21" s="6"/>
      <c r="P21" s="7"/>
      <c r="Q21" s="7"/>
      <c r="R21" s="8" t="s">
        <v>37</v>
      </c>
      <c r="S21" s="6"/>
      <c r="T21" s="44">
        <f>+COUNTIF(Tabla133[[#This Row],[Concepto]:[Concepto3]],"Concepto Favorable")</f>
        <v>1</v>
      </c>
      <c r="U21" s="44">
        <f>+COUNTIF(Tabla133[[#This Row],[Concepto]:[Concepto3]],"Concepto No Favorable")</f>
        <v>0</v>
      </c>
      <c r="V21" s="44">
        <f>+COUNTIF(Tabla133[[#This Row],[Concepto]:[Concepto3]],"Sin meta asignada en el periodo")</f>
        <v>0</v>
      </c>
      <c r="W21" s="44">
        <f t="shared" si="0"/>
        <v>1</v>
      </c>
    </row>
    <row r="22" spans="1:23" s="44" customFormat="1" ht="60" customHeight="1" x14ac:dyDescent="0.25">
      <c r="A22" s="6" t="s">
        <v>83</v>
      </c>
      <c r="B22" s="6" t="s">
        <v>79</v>
      </c>
      <c r="C22" s="6" t="s">
        <v>343</v>
      </c>
      <c r="D22" s="6" t="s">
        <v>84</v>
      </c>
      <c r="E22" s="6" t="s">
        <v>85</v>
      </c>
      <c r="F22" s="7">
        <v>3</v>
      </c>
      <c r="G22" s="7">
        <v>3</v>
      </c>
      <c r="H22" s="8">
        <v>1</v>
      </c>
      <c r="I22" s="6" t="s">
        <v>34</v>
      </c>
      <c r="J22" s="6"/>
      <c r="K22" s="7"/>
      <c r="L22" s="7"/>
      <c r="M22" s="8" t="s">
        <v>37</v>
      </c>
      <c r="N22" s="6"/>
      <c r="O22" s="6"/>
      <c r="P22" s="7"/>
      <c r="Q22" s="7"/>
      <c r="R22" s="8" t="s">
        <v>37</v>
      </c>
      <c r="S22" s="6"/>
      <c r="T22" s="44">
        <f>+COUNTIF(Tabla133[[#This Row],[Concepto]:[Concepto3]],"Concepto Favorable")</f>
        <v>1</v>
      </c>
      <c r="U22" s="44">
        <f>+COUNTIF(Tabla133[[#This Row],[Concepto]:[Concepto3]],"Concepto No Favorable")</f>
        <v>0</v>
      </c>
      <c r="V22" s="44">
        <f>+COUNTIF(Tabla133[[#This Row],[Concepto]:[Concepto3]],"Sin meta asignada en el periodo")</f>
        <v>0</v>
      </c>
      <c r="W22" s="44">
        <f t="shared" si="0"/>
        <v>1</v>
      </c>
    </row>
    <row r="23" spans="1:23" s="44" customFormat="1" ht="60" customHeight="1" x14ac:dyDescent="0.25">
      <c r="A23" s="6" t="s">
        <v>87</v>
      </c>
      <c r="B23" s="6" t="s">
        <v>79</v>
      </c>
      <c r="C23" s="6" t="s">
        <v>343</v>
      </c>
      <c r="D23" s="6" t="s">
        <v>88</v>
      </c>
      <c r="E23" s="6"/>
      <c r="F23" s="7"/>
      <c r="G23" s="7"/>
      <c r="H23" s="8" t="s">
        <v>37</v>
      </c>
      <c r="I23" s="6"/>
      <c r="J23" s="6" t="s">
        <v>90</v>
      </c>
      <c r="K23" s="7">
        <v>4</v>
      </c>
      <c r="L23" s="7">
        <v>4</v>
      </c>
      <c r="M23" s="8">
        <v>1</v>
      </c>
      <c r="N23" s="6" t="s">
        <v>34</v>
      </c>
      <c r="O23" s="6"/>
      <c r="P23" s="7"/>
      <c r="Q23" s="7"/>
      <c r="R23" s="8" t="s">
        <v>37</v>
      </c>
      <c r="S23" s="6"/>
      <c r="T23" s="44">
        <f>+COUNTIF(Tabla133[[#This Row],[Concepto]:[Concepto3]],"Concepto Favorable")</f>
        <v>1</v>
      </c>
      <c r="U23" s="44">
        <f>+COUNTIF(Tabla133[[#This Row],[Concepto]:[Concepto3]],"Concepto No Favorable")</f>
        <v>0</v>
      </c>
      <c r="V23" s="44">
        <f>+COUNTIF(Tabla133[[#This Row],[Concepto]:[Concepto3]],"Sin meta asignada en el periodo")</f>
        <v>0</v>
      </c>
      <c r="W23" s="44">
        <f t="shared" si="0"/>
        <v>1</v>
      </c>
    </row>
    <row r="24" spans="1:23" s="44" customFormat="1" ht="60" customHeight="1" x14ac:dyDescent="0.25">
      <c r="A24" s="6" t="s">
        <v>295</v>
      </c>
      <c r="B24" s="6" t="s">
        <v>296</v>
      </c>
      <c r="C24" s="6" t="s">
        <v>343</v>
      </c>
      <c r="D24" s="6" t="s">
        <v>297</v>
      </c>
      <c r="E24" s="6" t="s">
        <v>298</v>
      </c>
      <c r="F24" s="7">
        <v>4</v>
      </c>
      <c r="G24" s="7">
        <v>4</v>
      </c>
      <c r="H24" s="8">
        <v>1</v>
      </c>
      <c r="I24" s="6" t="s">
        <v>34</v>
      </c>
      <c r="J24" s="6"/>
      <c r="K24" s="7"/>
      <c r="L24" s="7"/>
      <c r="M24" s="8" t="s">
        <v>37</v>
      </c>
      <c r="N24" s="6"/>
      <c r="O24" s="6"/>
      <c r="P24" s="7"/>
      <c r="Q24" s="7"/>
      <c r="R24" s="8" t="s">
        <v>37</v>
      </c>
      <c r="S24" s="6"/>
      <c r="T24" s="44">
        <f>+COUNTIF(Tabla133[[#This Row],[Concepto]:[Concepto3]],"Concepto Favorable")</f>
        <v>1</v>
      </c>
      <c r="U24" s="44">
        <f>+COUNTIF(Tabla133[[#This Row],[Concepto]:[Concepto3]],"Concepto No Favorable")</f>
        <v>0</v>
      </c>
      <c r="V24" s="44">
        <f>+COUNTIF(Tabla133[[#This Row],[Concepto]:[Concepto3]],"Sin meta asignada en el periodo")</f>
        <v>0</v>
      </c>
      <c r="W24" s="44">
        <f t="shared" si="0"/>
        <v>1</v>
      </c>
    </row>
    <row r="25" spans="1:23" s="44" customFormat="1" ht="60" customHeight="1" x14ac:dyDescent="0.25">
      <c r="A25" s="6" t="s">
        <v>299</v>
      </c>
      <c r="B25" s="6" t="s">
        <v>296</v>
      </c>
      <c r="C25" s="6" t="s">
        <v>343</v>
      </c>
      <c r="D25" s="6" t="s">
        <v>300</v>
      </c>
      <c r="E25" s="6" t="s">
        <v>301</v>
      </c>
      <c r="F25" s="7">
        <v>0</v>
      </c>
      <c r="G25" s="7">
        <v>0</v>
      </c>
      <c r="H25" s="8" t="s">
        <v>37</v>
      </c>
      <c r="I25" s="6" t="s">
        <v>43</v>
      </c>
      <c r="J25" s="6"/>
      <c r="K25" s="7"/>
      <c r="L25" s="7"/>
      <c r="M25" s="8" t="s">
        <v>37</v>
      </c>
      <c r="N25" s="6"/>
      <c r="O25" s="6"/>
      <c r="P25" s="7"/>
      <c r="Q25" s="7"/>
      <c r="R25" s="8" t="s">
        <v>37</v>
      </c>
      <c r="S25" s="6"/>
      <c r="T25" s="44">
        <f>+COUNTIF(Tabla133[[#This Row],[Concepto]:[Concepto3]],"Concepto Favorable")</f>
        <v>0</v>
      </c>
      <c r="U25" s="44">
        <f>+COUNTIF(Tabla133[[#This Row],[Concepto]:[Concepto3]],"Concepto No Favorable")</f>
        <v>0</v>
      </c>
      <c r="V25" s="44">
        <f>+COUNTIF(Tabla133[[#This Row],[Concepto]:[Concepto3]],"Sin meta asignada en el periodo")</f>
        <v>1</v>
      </c>
      <c r="W25" s="44">
        <f t="shared" si="0"/>
        <v>1</v>
      </c>
    </row>
    <row r="26" spans="1:23" s="44" customFormat="1" ht="60" customHeight="1" x14ac:dyDescent="0.25">
      <c r="A26" s="6" t="s">
        <v>302</v>
      </c>
      <c r="B26" s="6" t="s">
        <v>296</v>
      </c>
      <c r="C26" s="6" t="s">
        <v>343</v>
      </c>
      <c r="D26" s="6" t="s">
        <v>303</v>
      </c>
      <c r="E26" s="6" t="s">
        <v>304</v>
      </c>
      <c r="F26" s="7">
        <v>0</v>
      </c>
      <c r="G26" s="7">
        <v>0</v>
      </c>
      <c r="H26" s="8" t="s">
        <v>37</v>
      </c>
      <c r="I26" s="6" t="s">
        <v>43</v>
      </c>
      <c r="J26" s="6"/>
      <c r="K26" s="7"/>
      <c r="L26" s="7"/>
      <c r="M26" s="8" t="s">
        <v>37</v>
      </c>
      <c r="N26" s="6"/>
      <c r="O26" s="6"/>
      <c r="P26" s="7"/>
      <c r="Q26" s="7"/>
      <c r="R26" s="8" t="s">
        <v>37</v>
      </c>
      <c r="S26" s="6"/>
      <c r="T26" s="44">
        <f>+COUNTIF(Tabla133[[#This Row],[Concepto]:[Concepto3]],"Concepto Favorable")</f>
        <v>0</v>
      </c>
      <c r="U26" s="44">
        <f>+COUNTIF(Tabla133[[#This Row],[Concepto]:[Concepto3]],"Concepto No Favorable")</f>
        <v>0</v>
      </c>
      <c r="V26" s="44">
        <f>+COUNTIF(Tabla133[[#This Row],[Concepto]:[Concepto3]],"Sin meta asignada en el periodo")</f>
        <v>1</v>
      </c>
      <c r="W26" s="44">
        <f t="shared" si="0"/>
        <v>1</v>
      </c>
    </row>
    <row r="27" spans="1:23" s="44" customFormat="1" ht="60" customHeight="1" x14ac:dyDescent="0.25">
      <c r="A27" s="6" t="s">
        <v>74</v>
      </c>
      <c r="B27" s="6" t="s">
        <v>66</v>
      </c>
      <c r="C27" s="6" t="s">
        <v>343</v>
      </c>
      <c r="D27" s="6" t="s">
        <v>75</v>
      </c>
      <c r="E27" s="6"/>
      <c r="F27" s="7"/>
      <c r="G27" s="7"/>
      <c r="H27" s="8" t="s">
        <v>37</v>
      </c>
      <c r="I27" s="6"/>
      <c r="J27" s="6" t="s">
        <v>77</v>
      </c>
      <c r="K27" s="7">
        <v>1</v>
      </c>
      <c r="L27" s="7">
        <v>1</v>
      </c>
      <c r="M27" s="8">
        <v>1</v>
      </c>
      <c r="N27" s="6" t="s">
        <v>34</v>
      </c>
      <c r="O27" s="6"/>
      <c r="P27" s="7"/>
      <c r="Q27" s="7"/>
      <c r="R27" s="8" t="s">
        <v>37</v>
      </c>
      <c r="S27" s="6"/>
      <c r="T27" s="44">
        <f>+COUNTIF(Tabla133[[#This Row],[Concepto]:[Concepto3]],"Concepto Favorable")</f>
        <v>1</v>
      </c>
      <c r="U27" s="44">
        <f>+COUNTIF(Tabla133[[#This Row],[Concepto]:[Concepto3]],"Concepto No Favorable")</f>
        <v>0</v>
      </c>
      <c r="V27" s="44">
        <f>+COUNTIF(Tabla133[[#This Row],[Concepto]:[Concepto3]],"Sin meta asignada en el periodo")</f>
        <v>0</v>
      </c>
      <c r="W27" s="44">
        <f t="shared" si="0"/>
        <v>1</v>
      </c>
    </row>
    <row r="28" spans="1:23" s="44" customFormat="1" ht="60" customHeight="1" x14ac:dyDescent="0.25">
      <c r="A28" s="6" t="s">
        <v>157</v>
      </c>
      <c r="B28" s="6" t="s">
        <v>158</v>
      </c>
      <c r="C28" s="6" t="s">
        <v>343</v>
      </c>
      <c r="D28" s="6" t="s">
        <v>159</v>
      </c>
      <c r="E28" s="6"/>
      <c r="F28" s="7"/>
      <c r="G28" s="7"/>
      <c r="H28" s="8" t="s">
        <v>37</v>
      </c>
      <c r="I28" s="6"/>
      <c r="J28" s="6" t="s">
        <v>161</v>
      </c>
      <c r="K28" s="7">
        <v>1</v>
      </c>
      <c r="L28" s="7">
        <v>1</v>
      </c>
      <c r="M28" s="8">
        <v>1</v>
      </c>
      <c r="N28" s="6" t="s">
        <v>34</v>
      </c>
      <c r="O28" s="6" t="s">
        <v>162</v>
      </c>
      <c r="P28" s="7">
        <v>1</v>
      </c>
      <c r="Q28" s="7">
        <v>1</v>
      </c>
      <c r="R28" s="8">
        <v>1</v>
      </c>
      <c r="S28" s="6" t="s">
        <v>34</v>
      </c>
      <c r="T28" s="44">
        <f>+COUNTIF(Tabla133[[#This Row],[Concepto]:[Concepto3]],"Concepto Favorable")</f>
        <v>2</v>
      </c>
      <c r="U28" s="44">
        <f>+COUNTIF(Tabla133[[#This Row],[Concepto]:[Concepto3]],"Concepto No Favorable")</f>
        <v>0</v>
      </c>
      <c r="V28" s="44">
        <f>+COUNTIF(Tabla133[[#This Row],[Concepto]:[Concepto3]],"Sin meta asignada en el periodo")</f>
        <v>0</v>
      </c>
      <c r="W28" s="44">
        <f t="shared" si="0"/>
        <v>2</v>
      </c>
    </row>
    <row r="29" spans="1:23" s="44" customFormat="1" ht="60" customHeight="1" x14ac:dyDescent="0.25">
      <c r="A29" s="6" t="s">
        <v>171</v>
      </c>
      <c r="B29" s="6" t="s">
        <v>172</v>
      </c>
      <c r="C29" s="6" t="s">
        <v>343</v>
      </c>
      <c r="D29" s="6" t="s">
        <v>173</v>
      </c>
      <c r="E29" s="6" t="s">
        <v>174</v>
      </c>
      <c r="F29" s="7">
        <v>4</v>
      </c>
      <c r="G29" s="7">
        <v>4</v>
      </c>
      <c r="H29" s="8">
        <v>1</v>
      </c>
      <c r="I29" s="6" t="s">
        <v>34</v>
      </c>
      <c r="J29" s="6"/>
      <c r="K29" s="7"/>
      <c r="L29" s="7"/>
      <c r="M29" s="8" t="s">
        <v>37</v>
      </c>
      <c r="N29" s="6"/>
      <c r="O29" s="6"/>
      <c r="P29" s="7"/>
      <c r="Q29" s="7"/>
      <c r="R29" s="8" t="s">
        <v>37</v>
      </c>
      <c r="S29" s="6"/>
      <c r="T29" s="44">
        <f>+COUNTIF(Tabla133[[#This Row],[Concepto]:[Concepto3]],"Concepto Favorable")</f>
        <v>1</v>
      </c>
      <c r="U29" s="44">
        <f>+COUNTIF(Tabla133[[#This Row],[Concepto]:[Concepto3]],"Concepto No Favorable")</f>
        <v>0</v>
      </c>
      <c r="V29" s="44">
        <f>+COUNTIF(Tabla133[[#This Row],[Concepto]:[Concepto3]],"Sin meta asignada en el periodo")</f>
        <v>0</v>
      </c>
      <c r="W29" s="44">
        <f t="shared" si="0"/>
        <v>1</v>
      </c>
    </row>
    <row r="30" spans="1:23" s="44" customFormat="1" ht="60" customHeight="1" x14ac:dyDescent="0.25">
      <c r="A30" s="6" t="s">
        <v>179</v>
      </c>
      <c r="B30" s="6" t="s">
        <v>172</v>
      </c>
      <c r="C30" s="6" t="s">
        <v>343</v>
      </c>
      <c r="D30" s="6" t="s">
        <v>342</v>
      </c>
      <c r="E30" s="6"/>
      <c r="F30" s="7"/>
      <c r="G30" s="7"/>
      <c r="H30" s="8" t="s">
        <v>37</v>
      </c>
      <c r="I30" s="6"/>
      <c r="J30" s="6"/>
      <c r="K30" s="7"/>
      <c r="L30" s="7"/>
      <c r="M30" s="8" t="s">
        <v>37</v>
      </c>
      <c r="N30" s="6"/>
      <c r="O30" s="6" t="s">
        <v>183</v>
      </c>
      <c r="P30" s="7">
        <v>3</v>
      </c>
      <c r="Q30" s="7">
        <v>3</v>
      </c>
      <c r="R30" s="8">
        <v>1</v>
      </c>
      <c r="S30" s="6" t="s">
        <v>34</v>
      </c>
      <c r="T30" s="44">
        <f>+COUNTIF(Tabla133[[#This Row],[Concepto]:[Concepto3]],"Concepto Favorable")</f>
        <v>1</v>
      </c>
      <c r="U30" s="44">
        <f>+COUNTIF(Tabla133[[#This Row],[Concepto]:[Concepto3]],"Concepto No Favorable")</f>
        <v>0</v>
      </c>
      <c r="V30" s="44">
        <f>+COUNTIF(Tabla133[[#This Row],[Concepto]:[Concepto3]],"Sin meta asignada en el periodo")</f>
        <v>0</v>
      </c>
      <c r="W30" s="44">
        <f t="shared" si="0"/>
        <v>1</v>
      </c>
    </row>
    <row r="31" spans="1:23" s="44" customFormat="1" ht="60" customHeight="1" x14ac:dyDescent="0.25">
      <c r="A31" s="6" t="s">
        <v>106</v>
      </c>
      <c r="B31" s="6" t="s">
        <v>107</v>
      </c>
      <c r="C31" s="6" t="s">
        <v>343</v>
      </c>
      <c r="D31" s="6" t="s">
        <v>108</v>
      </c>
      <c r="E31" s="6" t="s">
        <v>109</v>
      </c>
      <c r="F31" s="7">
        <v>30</v>
      </c>
      <c r="G31" s="7">
        <v>30</v>
      </c>
      <c r="H31" s="8">
        <v>1</v>
      </c>
      <c r="I31" s="6" t="s">
        <v>34</v>
      </c>
      <c r="J31" s="6" t="s">
        <v>110</v>
      </c>
      <c r="K31" s="7">
        <v>0</v>
      </c>
      <c r="L31" s="7">
        <v>0</v>
      </c>
      <c r="M31" s="8" t="s">
        <v>37</v>
      </c>
      <c r="N31" s="6" t="s">
        <v>34</v>
      </c>
      <c r="O31" s="6" t="s">
        <v>111</v>
      </c>
      <c r="P31" s="7">
        <v>3</v>
      </c>
      <c r="Q31" s="7">
        <v>3</v>
      </c>
      <c r="R31" s="8">
        <v>1</v>
      </c>
      <c r="S31" s="6" t="s">
        <v>34</v>
      </c>
      <c r="T31" s="44">
        <f>+COUNTIF(Tabla133[[#This Row],[Concepto]:[Concepto3]],"Concepto Favorable")</f>
        <v>3</v>
      </c>
      <c r="U31" s="44">
        <f>+COUNTIF(Tabla133[[#This Row],[Concepto]:[Concepto3]],"Concepto No Favorable")</f>
        <v>0</v>
      </c>
      <c r="V31" s="44">
        <f>+COUNTIF(Tabla133[[#This Row],[Concepto]:[Concepto3]],"Sin meta asignada en el periodo")</f>
        <v>0</v>
      </c>
      <c r="W31" s="44">
        <f t="shared" si="0"/>
        <v>3</v>
      </c>
    </row>
    <row r="32" spans="1:23" s="44" customFormat="1" ht="60" customHeight="1" x14ac:dyDescent="0.25">
      <c r="A32" s="6" t="s">
        <v>112</v>
      </c>
      <c r="B32" s="6" t="s">
        <v>107</v>
      </c>
      <c r="C32" s="6" t="s">
        <v>343</v>
      </c>
      <c r="D32" s="6" t="s">
        <v>113</v>
      </c>
      <c r="E32" s="6" t="s">
        <v>114</v>
      </c>
      <c r="F32" s="7">
        <v>32</v>
      </c>
      <c r="G32" s="7">
        <v>32</v>
      </c>
      <c r="H32" s="8">
        <v>1</v>
      </c>
      <c r="I32" s="6" t="s">
        <v>34</v>
      </c>
      <c r="J32" s="6"/>
      <c r="K32" s="7"/>
      <c r="L32" s="7"/>
      <c r="M32" s="8" t="s">
        <v>37</v>
      </c>
      <c r="N32" s="6"/>
      <c r="O32" s="6" t="s">
        <v>111</v>
      </c>
      <c r="P32" s="7">
        <v>3</v>
      </c>
      <c r="Q32" s="7">
        <v>3</v>
      </c>
      <c r="R32" s="8">
        <v>1</v>
      </c>
      <c r="S32" s="6" t="s">
        <v>34</v>
      </c>
      <c r="T32" s="44">
        <f>+COUNTIF(Tabla133[[#This Row],[Concepto]:[Concepto3]],"Concepto Favorable")</f>
        <v>2</v>
      </c>
      <c r="U32" s="44">
        <f>+COUNTIF(Tabla133[[#This Row],[Concepto]:[Concepto3]],"Concepto No Favorable")</f>
        <v>0</v>
      </c>
      <c r="V32" s="44">
        <f>+COUNTIF(Tabla133[[#This Row],[Concepto]:[Concepto3]],"Sin meta asignada en el periodo")</f>
        <v>0</v>
      </c>
      <c r="W32" s="44">
        <f t="shared" si="0"/>
        <v>2</v>
      </c>
    </row>
    <row r="33" spans="1:23" s="44" customFormat="1" ht="60" customHeight="1" x14ac:dyDescent="0.25">
      <c r="A33" s="6" t="s">
        <v>142</v>
      </c>
      <c r="B33" s="6" t="s">
        <v>143</v>
      </c>
      <c r="C33" s="6" t="s">
        <v>343</v>
      </c>
      <c r="D33" s="6" t="s">
        <v>144</v>
      </c>
      <c r="E33" s="6"/>
      <c r="F33" s="7"/>
      <c r="G33" s="7"/>
      <c r="H33" s="8" t="s">
        <v>37</v>
      </c>
      <c r="I33" s="6"/>
      <c r="J33" s="6" t="s">
        <v>146</v>
      </c>
      <c r="K33" s="7">
        <v>1</v>
      </c>
      <c r="L33" s="7">
        <v>1</v>
      </c>
      <c r="M33" s="8">
        <v>1</v>
      </c>
      <c r="N33" s="6" t="s">
        <v>34</v>
      </c>
      <c r="O33" s="6" t="s">
        <v>147</v>
      </c>
      <c r="P33" s="7">
        <v>1</v>
      </c>
      <c r="Q33" s="7">
        <v>1</v>
      </c>
      <c r="R33" s="8">
        <v>1</v>
      </c>
      <c r="S33" s="6" t="s">
        <v>34</v>
      </c>
      <c r="T33" s="44">
        <f>+COUNTIF(Tabla133[[#This Row],[Concepto]:[Concepto3]],"Concepto Favorable")</f>
        <v>2</v>
      </c>
      <c r="U33" s="44">
        <f>+COUNTIF(Tabla133[[#This Row],[Concepto]:[Concepto3]],"Concepto No Favorable")</f>
        <v>0</v>
      </c>
      <c r="V33" s="44">
        <f>+COUNTIF(Tabla133[[#This Row],[Concepto]:[Concepto3]],"Sin meta asignada en el periodo")</f>
        <v>0</v>
      </c>
      <c r="W33" s="44">
        <f t="shared" si="0"/>
        <v>2</v>
      </c>
    </row>
    <row r="34" spans="1:23" s="44" customFormat="1" ht="60" customHeight="1" x14ac:dyDescent="0.25">
      <c r="A34" s="6" t="s">
        <v>148</v>
      </c>
      <c r="B34" s="6" t="s">
        <v>143</v>
      </c>
      <c r="C34" s="6" t="s">
        <v>343</v>
      </c>
      <c r="D34" s="6" t="s">
        <v>149</v>
      </c>
      <c r="E34" s="6"/>
      <c r="F34" s="7"/>
      <c r="G34" s="7"/>
      <c r="H34" s="8" t="s">
        <v>37</v>
      </c>
      <c r="I34" s="6"/>
      <c r="J34" s="6" t="s">
        <v>151</v>
      </c>
      <c r="K34" s="7">
        <v>1</v>
      </c>
      <c r="L34" s="7">
        <v>1</v>
      </c>
      <c r="M34" s="8">
        <v>1</v>
      </c>
      <c r="N34" s="6" t="s">
        <v>34</v>
      </c>
      <c r="O34" s="6"/>
      <c r="P34" s="7"/>
      <c r="Q34" s="7"/>
      <c r="R34" s="8" t="s">
        <v>37</v>
      </c>
      <c r="S34" s="6"/>
      <c r="T34" s="44">
        <f>+COUNTIF(Tabla133[[#This Row],[Concepto]:[Concepto3]],"Concepto Favorable")</f>
        <v>1</v>
      </c>
      <c r="U34" s="44">
        <f>+COUNTIF(Tabla133[[#This Row],[Concepto]:[Concepto3]],"Concepto No Favorable")</f>
        <v>0</v>
      </c>
      <c r="V34" s="44">
        <f>+COUNTIF(Tabla133[[#This Row],[Concepto]:[Concepto3]],"Sin meta asignada en el periodo")</f>
        <v>0</v>
      </c>
      <c r="W34" s="44">
        <f t="shared" si="0"/>
        <v>1</v>
      </c>
    </row>
    <row r="35" spans="1:23" s="44" customFormat="1" ht="60" customHeight="1" x14ac:dyDescent="0.25">
      <c r="A35" s="6" t="s">
        <v>92</v>
      </c>
      <c r="B35" s="6" t="s">
        <v>93</v>
      </c>
      <c r="C35" s="6" t="s">
        <v>343</v>
      </c>
      <c r="D35" s="6" t="s">
        <v>341</v>
      </c>
      <c r="E35" s="6" t="s">
        <v>95</v>
      </c>
      <c r="F35" s="7">
        <v>4</v>
      </c>
      <c r="G35" s="7">
        <v>4</v>
      </c>
      <c r="H35" s="8">
        <v>1</v>
      </c>
      <c r="I35" s="6" t="s">
        <v>34</v>
      </c>
      <c r="J35" s="6"/>
      <c r="K35" s="7"/>
      <c r="L35" s="7"/>
      <c r="M35" s="8" t="s">
        <v>37</v>
      </c>
      <c r="N35" s="6"/>
      <c r="O35" s="6"/>
      <c r="P35" s="7"/>
      <c r="Q35" s="7"/>
      <c r="R35" s="8" t="s">
        <v>37</v>
      </c>
      <c r="S35" s="6"/>
      <c r="T35" s="44">
        <f>+COUNTIF(Tabla133[[#This Row],[Concepto]:[Concepto3]],"Concepto Favorable")</f>
        <v>1</v>
      </c>
      <c r="U35" s="44">
        <f>+COUNTIF(Tabla133[[#This Row],[Concepto]:[Concepto3]],"Concepto No Favorable")</f>
        <v>0</v>
      </c>
      <c r="V35" s="44">
        <f>+COUNTIF(Tabla133[[#This Row],[Concepto]:[Concepto3]],"Sin meta asignada en el periodo")</f>
        <v>0</v>
      </c>
      <c r="W35" s="44">
        <f t="shared" si="0"/>
        <v>1</v>
      </c>
    </row>
    <row r="36" spans="1:23" s="44" customFormat="1" ht="60" customHeight="1" x14ac:dyDescent="0.25">
      <c r="A36" s="6" t="s">
        <v>99</v>
      </c>
      <c r="B36" s="6" t="s">
        <v>93</v>
      </c>
      <c r="C36" s="6" t="s">
        <v>343</v>
      </c>
      <c r="D36" s="6" t="s">
        <v>100</v>
      </c>
      <c r="E36" s="6" t="s">
        <v>101</v>
      </c>
      <c r="F36" s="7">
        <v>4</v>
      </c>
      <c r="G36" s="7">
        <v>4</v>
      </c>
      <c r="H36" s="8">
        <v>1</v>
      </c>
      <c r="I36" s="6" t="s">
        <v>34</v>
      </c>
      <c r="J36" s="6"/>
      <c r="K36" s="7"/>
      <c r="L36" s="7"/>
      <c r="M36" s="8" t="s">
        <v>37</v>
      </c>
      <c r="N36" s="6"/>
      <c r="O36" s="6"/>
      <c r="P36" s="7"/>
      <c r="Q36" s="7"/>
      <c r="R36" s="8" t="s">
        <v>37</v>
      </c>
      <c r="S36" s="6"/>
      <c r="T36" s="44">
        <f>+COUNTIF(Tabla133[[#This Row],[Concepto]:[Concepto3]],"Concepto Favorable")</f>
        <v>1</v>
      </c>
      <c r="U36" s="44">
        <f>+COUNTIF(Tabla133[[#This Row],[Concepto]:[Concepto3]],"Concepto No Favorable")</f>
        <v>0</v>
      </c>
      <c r="V36" s="44">
        <f>+COUNTIF(Tabla133[[#This Row],[Concepto]:[Concepto3]],"Sin meta asignada en el periodo")</f>
        <v>0</v>
      </c>
      <c r="W36" s="44">
        <f t="shared" si="0"/>
        <v>1</v>
      </c>
    </row>
    <row r="37" spans="1:23" s="44" customFormat="1" ht="60" customHeight="1" x14ac:dyDescent="0.25">
      <c r="A37" s="6" t="s">
        <v>125</v>
      </c>
      <c r="B37" s="6" t="s">
        <v>121</v>
      </c>
      <c r="C37" s="6" t="s">
        <v>343</v>
      </c>
      <c r="D37" s="6" t="s">
        <v>126</v>
      </c>
      <c r="E37" s="6" t="s">
        <v>127</v>
      </c>
      <c r="F37" s="7">
        <v>1</v>
      </c>
      <c r="G37" s="7">
        <v>1</v>
      </c>
      <c r="H37" s="8">
        <v>1</v>
      </c>
      <c r="I37" s="6" t="s">
        <v>34</v>
      </c>
      <c r="J37" s="6"/>
      <c r="K37" s="7"/>
      <c r="L37" s="7"/>
      <c r="M37" s="8" t="s">
        <v>37</v>
      </c>
      <c r="N37" s="6"/>
      <c r="O37" s="6"/>
      <c r="P37" s="7"/>
      <c r="Q37" s="7"/>
      <c r="R37" s="8" t="s">
        <v>37</v>
      </c>
      <c r="S37" s="6"/>
      <c r="T37" s="44">
        <f>+COUNTIF(Tabla133[[#This Row],[Concepto]:[Concepto3]],"Concepto Favorable")</f>
        <v>1</v>
      </c>
      <c r="U37" s="44">
        <f>+COUNTIF(Tabla133[[#This Row],[Concepto]:[Concepto3]],"Concepto No Favorable")</f>
        <v>0</v>
      </c>
      <c r="V37" s="44">
        <f>+COUNTIF(Tabla133[[#This Row],[Concepto]:[Concepto3]],"Sin meta asignada en el periodo")</f>
        <v>0</v>
      </c>
      <c r="W37" s="44">
        <f t="shared" si="0"/>
        <v>1</v>
      </c>
    </row>
    <row r="38" spans="1:23" s="44" customFormat="1" ht="60" customHeight="1" x14ac:dyDescent="0.25">
      <c r="A38" s="6" t="s">
        <v>125</v>
      </c>
      <c r="B38" s="6" t="s">
        <v>121</v>
      </c>
      <c r="C38" s="6" t="s">
        <v>344</v>
      </c>
      <c r="D38" s="6" t="s">
        <v>126</v>
      </c>
      <c r="E38" s="6" t="s">
        <v>127</v>
      </c>
      <c r="F38" s="7">
        <v>1</v>
      </c>
      <c r="G38" s="7">
        <v>1</v>
      </c>
      <c r="H38" s="8">
        <v>1</v>
      </c>
      <c r="I38" s="6" t="s">
        <v>34</v>
      </c>
      <c r="J38" s="6"/>
      <c r="K38" s="7"/>
      <c r="L38" s="7"/>
      <c r="M38" s="8" t="s">
        <v>37</v>
      </c>
      <c r="N38" s="6"/>
      <c r="O38" s="6"/>
      <c r="P38" s="7"/>
      <c r="Q38" s="7"/>
      <c r="R38" s="8" t="s">
        <v>37</v>
      </c>
      <c r="S38" s="6"/>
      <c r="T38" s="44">
        <f>+COUNTIF(Tabla133[[#This Row],[Concepto]:[Concepto3]],"Concepto Favorable")</f>
        <v>1</v>
      </c>
      <c r="U38" s="44">
        <f>+COUNTIF(Tabla133[[#This Row],[Concepto]:[Concepto3]],"Concepto No Favorable")</f>
        <v>0</v>
      </c>
      <c r="V38" s="44">
        <f>+COUNTIF(Tabla133[[#This Row],[Concepto]:[Concepto3]],"Sin meta asignada en el periodo")</f>
        <v>0</v>
      </c>
      <c r="W38" s="44">
        <f t="shared" si="0"/>
        <v>1</v>
      </c>
    </row>
    <row r="39" spans="1:23" s="44" customFormat="1" ht="60" customHeight="1" x14ac:dyDescent="0.25">
      <c r="A39" s="6" t="s">
        <v>106</v>
      </c>
      <c r="B39" s="6" t="s">
        <v>107</v>
      </c>
      <c r="C39" s="6" t="s">
        <v>344</v>
      </c>
      <c r="D39" s="6" t="s">
        <v>108</v>
      </c>
      <c r="E39" s="6" t="s">
        <v>109</v>
      </c>
      <c r="F39" s="7">
        <v>17</v>
      </c>
      <c r="G39" s="7">
        <v>17</v>
      </c>
      <c r="H39" s="8">
        <v>1</v>
      </c>
      <c r="I39" s="6" t="s">
        <v>34</v>
      </c>
      <c r="J39" s="6" t="s">
        <v>110</v>
      </c>
      <c r="K39" s="7">
        <v>0</v>
      </c>
      <c r="L39" s="7"/>
      <c r="M39" s="8" t="s">
        <v>37</v>
      </c>
      <c r="N39" s="6" t="s">
        <v>34</v>
      </c>
      <c r="O39" s="6" t="s">
        <v>111</v>
      </c>
      <c r="P39" s="7">
        <v>4</v>
      </c>
      <c r="Q39" s="7">
        <v>4</v>
      </c>
      <c r="R39" s="8">
        <v>1</v>
      </c>
      <c r="S39" s="6" t="s">
        <v>34</v>
      </c>
      <c r="T39" s="44">
        <f>+COUNTIF(Tabla133[[#This Row],[Concepto]:[Concepto3]],"Concepto Favorable")</f>
        <v>3</v>
      </c>
      <c r="U39" s="44">
        <f>+COUNTIF(Tabla133[[#This Row],[Concepto]:[Concepto3]],"Concepto No Favorable")</f>
        <v>0</v>
      </c>
      <c r="V39" s="44">
        <f>+COUNTIF(Tabla133[[#This Row],[Concepto]:[Concepto3]],"Sin meta asignada en el periodo")</f>
        <v>0</v>
      </c>
      <c r="W39" s="44">
        <f t="shared" si="0"/>
        <v>3</v>
      </c>
    </row>
    <row r="40" spans="1:23" s="44" customFormat="1" ht="60" customHeight="1" x14ac:dyDescent="0.25">
      <c r="A40" s="6" t="s">
        <v>112</v>
      </c>
      <c r="B40" s="6" t="s">
        <v>107</v>
      </c>
      <c r="C40" s="6" t="s">
        <v>344</v>
      </c>
      <c r="D40" s="6" t="s">
        <v>113</v>
      </c>
      <c r="E40" s="6" t="s">
        <v>114</v>
      </c>
      <c r="F40" s="7">
        <v>17</v>
      </c>
      <c r="G40" s="7">
        <v>17</v>
      </c>
      <c r="H40" s="8">
        <v>1</v>
      </c>
      <c r="I40" s="6" t="s">
        <v>34</v>
      </c>
      <c r="J40" s="6"/>
      <c r="K40" s="7"/>
      <c r="L40" s="7"/>
      <c r="M40" s="8" t="s">
        <v>37</v>
      </c>
      <c r="N40" s="6"/>
      <c r="O40" s="6" t="s">
        <v>111</v>
      </c>
      <c r="P40" s="7">
        <v>0</v>
      </c>
      <c r="Q40" s="7"/>
      <c r="R40" s="8" t="s">
        <v>37</v>
      </c>
      <c r="S40" s="6" t="s">
        <v>43</v>
      </c>
      <c r="T40" s="44">
        <f>+COUNTIF(Tabla133[[#This Row],[Concepto]:[Concepto3]],"Concepto Favorable")</f>
        <v>1</v>
      </c>
      <c r="U40" s="44">
        <f>+COUNTIF(Tabla133[[#This Row],[Concepto]:[Concepto3]],"Concepto No Favorable")</f>
        <v>0</v>
      </c>
      <c r="V40" s="44">
        <f>+COUNTIF(Tabla133[[#This Row],[Concepto]:[Concepto3]],"Sin meta asignada en el periodo")</f>
        <v>1</v>
      </c>
      <c r="W40" s="44">
        <f t="shared" si="0"/>
        <v>2</v>
      </c>
    </row>
    <row r="41" spans="1:23" s="44" customFormat="1" ht="60" customHeight="1" x14ac:dyDescent="0.25">
      <c r="A41" s="6" t="s">
        <v>171</v>
      </c>
      <c r="B41" s="6" t="s">
        <v>172</v>
      </c>
      <c r="C41" s="6" t="s">
        <v>344</v>
      </c>
      <c r="D41" s="6" t="s">
        <v>173</v>
      </c>
      <c r="E41" s="6" t="s">
        <v>174</v>
      </c>
      <c r="F41" s="7">
        <v>4</v>
      </c>
      <c r="G41" s="7">
        <v>4</v>
      </c>
      <c r="H41" s="8">
        <v>1</v>
      </c>
      <c r="I41" s="6" t="s">
        <v>34</v>
      </c>
      <c r="J41" s="6"/>
      <c r="K41" s="7"/>
      <c r="L41" s="7"/>
      <c r="M41" s="8" t="s">
        <v>37</v>
      </c>
      <c r="N41" s="6"/>
      <c r="O41" s="6"/>
      <c r="P41" s="7"/>
      <c r="Q41" s="7"/>
      <c r="R41" s="8" t="s">
        <v>37</v>
      </c>
      <c r="S41" s="6"/>
      <c r="T41" s="44">
        <f>+COUNTIF(Tabla133[[#This Row],[Concepto]:[Concepto3]],"Concepto Favorable")</f>
        <v>1</v>
      </c>
      <c r="U41" s="44">
        <f>+COUNTIF(Tabla133[[#This Row],[Concepto]:[Concepto3]],"Concepto No Favorable")</f>
        <v>0</v>
      </c>
      <c r="V41" s="44">
        <f>+COUNTIF(Tabla133[[#This Row],[Concepto]:[Concepto3]],"Sin meta asignada en el periodo")</f>
        <v>0</v>
      </c>
      <c r="W41" s="44">
        <f t="shared" si="0"/>
        <v>1</v>
      </c>
    </row>
    <row r="42" spans="1:23" s="44" customFormat="1" ht="93" customHeight="1" x14ac:dyDescent="0.25">
      <c r="A42" s="6" t="s">
        <v>179</v>
      </c>
      <c r="B42" s="6" t="s">
        <v>172</v>
      </c>
      <c r="C42" s="6" t="s">
        <v>344</v>
      </c>
      <c r="D42" s="6" t="s">
        <v>342</v>
      </c>
      <c r="E42" s="6"/>
      <c r="F42" s="7"/>
      <c r="G42" s="7"/>
      <c r="H42" s="8" t="s">
        <v>37</v>
      </c>
      <c r="I42" s="6"/>
      <c r="J42" s="6"/>
      <c r="K42" s="7"/>
      <c r="L42" s="7"/>
      <c r="M42" s="8" t="s">
        <v>37</v>
      </c>
      <c r="N42" s="6"/>
      <c r="O42" s="6" t="s">
        <v>183</v>
      </c>
      <c r="P42" s="7">
        <v>0</v>
      </c>
      <c r="Q42" s="7">
        <v>1</v>
      </c>
      <c r="R42" s="8" t="s">
        <v>37</v>
      </c>
      <c r="S42" s="6" t="s">
        <v>34</v>
      </c>
      <c r="T42" s="44">
        <f>+COUNTIF(Tabla133[[#This Row],[Concepto]:[Concepto3]],"Concepto Favorable")</f>
        <v>1</v>
      </c>
      <c r="U42" s="44">
        <f>+COUNTIF(Tabla133[[#This Row],[Concepto]:[Concepto3]],"Concepto No Favorable")</f>
        <v>0</v>
      </c>
      <c r="V42" s="44">
        <f>+COUNTIF(Tabla133[[#This Row],[Concepto]:[Concepto3]],"Sin meta asignada en el periodo")</f>
        <v>0</v>
      </c>
      <c r="W42" s="44">
        <f t="shared" si="0"/>
        <v>1</v>
      </c>
    </row>
    <row r="43" spans="1:23" s="44" customFormat="1" ht="60" customHeight="1" x14ac:dyDescent="0.25">
      <c r="A43" s="6" t="s">
        <v>157</v>
      </c>
      <c r="B43" s="6" t="s">
        <v>158</v>
      </c>
      <c r="C43" s="6" t="s">
        <v>344</v>
      </c>
      <c r="D43" s="6" t="s">
        <v>159</v>
      </c>
      <c r="E43" s="6"/>
      <c r="F43" s="7"/>
      <c r="G43" s="7"/>
      <c r="H43" s="8" t="s">
        <v>37</v>
      </c>
      <c r="I43" s="6"/>
      <c r="J43" s="6" t="s">
        <v>161</v>
      </c>
      <c r="K43" s="7">
        <v>0</v>
      </c>
      <c r="L43" s="7">
        <v>1</v>
      </c>
      <c r="M43" s="8" t="s">
        <v>37</v>
      </c>
      <c r="N43" s="6" t="s">
        <v>34</v>
      </c>
      <c r="O43" s="6" t="s">
        <v>162</v>
      </c>
      <c r="P43" s="7">
        <v>0</v>
      </c>
      <c r="Q43" s="7">
        <v>1</v>
      </c>
      <c r="R43" s="8" t="s">
        <v>37</v>
      </c>
      <c r="S43" s="6" t="s">
        <v>34</v>
      </c>
      <c r="T43" s="44">
        <f>+COUNTIF(Tabla133[[#This Row],[Concepto]:[Concepto3]],"Concepto Favorable")</f>
        <v>2</v>
      </c>
      <c r="U43" s="44">
        <f>+COUNTIF(Tabla133[[#This Row],[Concepto]:[Concepto3]],"Concepto No Favorable")</f>
        <v>0</v>
      </c>
      <c r="V43" s="44">
        <f>+COUNTIF(Tabla133[[#This Row],[Concepto]:[Concepto3]],"Sin meta asignada en el periodo")</f>
        <v>0</v>
      </c>
      <c r="W43" s="44">
        <f t="shared" si="0"/>
        <v>2</v>
      </c>
    </row>
    <row r="44" spans="1:23" s="44" customFormat="1" ht="60" customHeight="1" x14ac:dyDescent="0.25">
      <c r="A44" s="6" t="s">
        <v>74</v>
      </c>
      <c r="B44" s="6" t="s">
        <v>66</v>
      </c>
      <c r="C44" s="6" t="s">
        <v>344</v>
      </c>
      <c r="D44" s="6" t="s">
        <v>75</v>
      </c>
      <c r="E44" s="6"/>
      <c r="F44" s="7"/>
      <c r="G44" s="7"/>
      <c r="H44" s="8" t="s">
        <v>37</v>
      </c>
      <c r="I44" s="6"/>
      <c r="J44" s="6" t="s">
        <v>77</v>
      </c>
      <c r="K44" s="7">
        <v>0</v>
      </c>
      <c r="L44" s="7">
        <v>1</v>
      </c>
      <c r="M44" s="8" t="s">
        <v>37</v>
      </c>
      <c r="N44" s="6" t="s">
        <v>34</v>
      </c>
      <c r="O44" s="6"/>
      <c r="P44" s="7"/>
      <c r="Q44" s="7"/>
      <c r="R44" s="8" t="s">
        <v>37</v>
      </c>
      <c r="S44" s="6"/>
      <c r="T44" s="44">
        <f>+COUNTIF(Tabla133[[#This Row],[Concepto]:[Concepto3]],"Concepto Favorable")</f>
        <v>1</v>
      </c>
      <c r="U44" s="44">
        <f>+COUNTIF(Tabla133[[#This Row],[Concepto]:[Concepto3]],"Concepto No Favorable")</f>
        <v>0</v>
      </c>
      <c r="V44" s="44">
        <f>+COUNTIF(Tabla133[[#This Row],[Concepto]:[Concepto3]],"Sin meta asignada en el periodo")</f>
        <v>0</v>
      </c>
      <c r="W44" s="44">
        <f t="shared" si="0"/>
        <v>1</v>
      </c>
    </row>
    <row r="45" spans="1:23" s="44" customFormat="1" ht="60" customHeight="1" x14ac:dyDescent="0.25">
      <c r="A45" s="6" t="s">
        <v>92</v>
      </c>
      <c r="B45" s="6" t="s">
        <v>93</v>
      </c>
      <c r="C45" s="6" t="s">
        <v>344</v>
      </c>
      <c r="D45" s="6" t="s">
        <v>341</v>
      </c>
      <c r="E45" s="6" t="s">
        <v>95</v>
      </c>
      <c r="F45" s="7">
        <v>4</v>
      </c>
      <c r="G45" s="7">
        <v>4</v>
      </c>
      <c r="H45" s="8">
        <v>1</v>
      </c>
      <c r="I45" s="6" t="s">
        <v>34</v>
      </c>
      <c r="J45" s="6"/>
      <c r="K45" s="7"/>
      <c r="L45" s="7"/>
      <c r="M45" s="8" t="s">
        <v>37</v>
      </c>
      <c r="N45" s="6"/>
      <c r="O45" s="6"/>
      <c r="P45" s="7"/>
      <c r="Q45" s="7"/>
      <c r="R45" s="8" t="s">
        <v>37</v>
      </c>
      <c r="S45" s="6"/>
      <c r="T45" s="44">
        <f>+COUNTIF(Tabla133[[#This Row],[Concepto]:[Concepto3]],"Concepto Favorable")</f>
        <v>1</v>
      </c>
      <c r="U45" s="44">
        <f>+COUNTIF(Tabla133[[#This Row],[Concepto]:[Concepto3]],"Concepto No Favorable")</f>
        <v>0</v>
      </c>
      <c r="V45" s="44">
        <f>+COUNTIF(Tabla133[[#This Row],[Concepto]:[Concepto3]],"Sin meta asignada en el periodo")</f>
        <v>0</v>
      </c>
      <c r="W45" s="44">
        <f t="shared" si="0"/>
        <v>1</v>
      </c>
    </row>
    <row r="46" spans="1:23" s="44" customFormat="1" ht="60" customHeight="1" x14ac:dyDescent="0.25">
      <c r="A46" s="6" t="s">
        <v>99</v>
      </c>
      <c r="B46" s="6" t="s">
        <v>93</v>
      </c>
      <c r="C46" s="6" t="s">
        <v>344</v>
      </c>
      <c r="D46" s="6" t="s">
        <v>100</v>
      </c>
      <c r="E46" s="6" t="s">
        <v>101</v>
      </c>
      <c r="F46" s="7">
        <v>4</v>
      </c>
      <c r="G46" s="7">
        <v>4</v>
      </c>
      <c r="H46" s="8">
        <v>1</v>
      </c>
      <c r="I46" s="6" t="s">
        <v>34</v>
      </c>
      <c r="J46" s="6"/>
      <c r="K46" s="7"/>
      <c r="L46" s="7"/>
      <c r="M46" s="8" t="s">
        <v>37</v>
      </c>
      <c r="N46" s="6"/>
      <c r="O46" s="6"/>
      <c r="P46" s="7"/>
      <c r="Q46" s="7"/>
      <c r="R46" s="8" t="s">
        <v>37</v>
      </c>
      <c r="S46" s="6"/>
      <c r="T46" s="44">
        <f>+COUNTIF(Tabla133[[#This Row],[Concepto]:[Concepto3]],"Concepto Favorable")</f>
        <v>1</v>
      </c>
      <c r="U46" s="44">
        <f>+COUNTIF(Tabla133[[#This Row],[Concepto]:[Concepto3]],"Concepto No Favorable")</f>
        <v>0</v>
      </c>
      <c r="V46" s="44">
        <f>+COUNTIF(Tabla133[[#This Row],[Concepto]:[Concepto3]],"Sin meta asignada en el periodo")</f>
        <v>0</v>
      </c>
      <c r="W46" s="44">
        <f t="shared" si="0"/>
        <v>1</v>
      </c>
    </row>
    <row r="47" spans="1:23" s="44" customFormat="1" ht="60" customHeight="1" x14ac:dyDescent="0.25">
      <c r="A47" s="6" t="s">
        <v>142</v>
      </c>
      <c r="B47" s="6" t="s">
        <v>143</v>
      </c>
      <c r="C47" s="6" t="s">
        <v>344</v>
      </c>
      <c r="D47" s="6" t="s">
        <v>144</v>
      </c>
      <c r="E47" s="6"/>
      <c r="F47" s="7"/>
      <c r="G47" s="7"/>
      <c r="H47" s="8" t="s">
        <v>37</v>
      </c>
      <c r="I47" s="6"/>
      <c r="J47" s="6" t="s">
        <v>146</v>
      </c>
      <c r="K47" s="7">
        <v>1</v>
      </c>
      <c r="L47" s="7">
        <v>1</v>
      </c>
      <c r="M47" s="8">
        <v>1</v>
      </c>
      <c r="N47" s="6" t="s">
        <v>34</v>
      </c>
      <c r="O47" s="6" t="s">
        <v>147</v>
      </c>
      <c r="P47" s="7">
        <v>0</v>
      </c>
      <c r="Q47" s="7"/>
      <c r="R47" s="8" t="s">
        <v>37</v>
      </c>
      <c r="S47" s="6" t="s">
        <v>43</v>
      </c>
      <c r="T47" s="44">
        <f>+COUNTIF(Tabla133[[#This Row],[Concepto]:[Concepto3]],"Concepto Favorable")</f>
        <v>1</v>
      </c>
      <c r="U47" s="44">
        <f>+COUNTIF(Tabla133[[#This Row],[Concepto]:[Concepto3]],"Concepto No Favorable")</f>
        <v>0</v>
      </c>
      <c r="V47" s="44">
        <f>+COUNTIF(Tabla133[[#This Row],[Concepto]:[Concepto3]],"Sin meta asignada en el periodo")</f>
        <v>1</v>
      </c>
      <c r="W47" s="44">
        <f t="shared" si="0"/>
        <v>2</v>
      </c>
    </row>
    <row r="48" spans="1:23" s="44" customFormat="1" ht="60" customHeight="1" x14ac:dyDescent="0.25">
      <c r="A48" s="6" t="s">
        <v>148</v>
      </c>
      <c r="B48" s="6" t="s">
        <v>143</v>
      </c>
      <c r="C48" s="6" t="s">
        <v>344</v>
      </c>
      <c r="D48" s="6" t="s">
        <v>149</v>
      </c>
      <c r="E48" s="6"/>
      <c r="F48" s="7"/>
      <c r="G48" s="7"/>
      <c r="H48" s="8" t="s">
        <v>37</v>
      </c>
      <c r="I48" s="6"/>
      <c r="J48" s="6" t="s">
        <v>151</v>
      </c>
      <c r="K48" s="7">
        <v>0</v>
      </c>
      <c r="L48" s="7"/>
      <c r="M48" s="8" t="s">
        <v>37</v>
      </c>
      <c r="N48" s="6" t="s">
        <v>34</v>
      </c>
      <c r="O48" s="6"/>
      <c r="P48" s="7"/>
      <c r="Q48" s="7"/>
      <c r="R48" s="8" t="s">
        <v>37</v>
      </c>
      <c r="S48" s="6"/>
      <c r="T48" s="44">
        <f>+COUNTIF(Tabla133[[#This Row],[Concepto]:[Concepto3]],"Concepto Favorable")</f>
        <v>1</v>
      </c>
      <c r="U48" s="44">
        <f>+COUNTIF(Tabla133[[#This Row],[Concepto]:[Concepto3]],"Concepto No Favorable")</f>
        <v>0</v>
      </c>
      <c r="V48" s="44">
        <f>+COUNTIF(Tabla133[[#This Row],[Concepto]:[Concepto3]],"Sin meta asignada en el periodo")</f>
        <v>0</v>
      </c>
      <c r="W48" s="44">
        <f t="shared" si="0"/>
        <v>1</v>
      </c>
    </row>
    <row r="49" spans="1:23" s="44" customFormat="1" ht="60" customHeight="1" x14ac:dyDescent="0.25">
      <c r="A49" s="6" t="s">
        <v>78</v>
      </c>
      <c r="B49" s="6" t="s">
        <v>79</v>
      </c>
      <c r="C49" s="6" t="s">
        <v>344</v>
      </c>
      <c r="D49" s="6" t="s">
        <v>80</v>
      </c>
      <c r="E49" s="6" t="s">
        <v>81</v>
      </c>
      <c r="F49" s="7">
        <v>1</v>
      </c>
      <c r="G49" s="7">
        <v>1</v>
      </c>
      <c r="H49" s="8">
        <v>1</v>
      </c>
      <c r="I49" s="6" t="s">
        <v>34</v>
      </c>
      <c r="J49" s="6"/>
      <c r="K49" s="7"/>
      <c r="L49" s="7"/>
      <c r="M49" s="8" t="s">
        <v>37</v>
      </c>
      <c r="N49" s="6"/>
      <c r="O49" s="6"/>
      <c r="P49" s="7"/>
      <c r="Q49" s="7"/>
      <c r="R49" s="8" t="s">
        <v>37</v>
      </c>
      <c r="S49" s="6"/>
      <c r="T49" s="44">
        <f>+COUNTIF(Tabla133[[#This Row],[Concepto]:[Concepto3]],"Concepto Favorable")</f>
        <v>1</v>
      </c>
      <c r="U49" s="44">
        <f>+COUNTIF(Tabla133[[#This Row],[Concepto]:[Concepto3]],"Concepto No Favorable")</f>
        <v>0</v>
      </c>
      <c r="V49" s="44">
        <f>+COUNTIF(Tabla133[[#This Row],[Concepto]:[Concepto3]],"Sin meta asignada en el periodo")</f>
        <v>0</v>
      </c>
      <c r="W49" s="44">
        <f t="shared" si="0"/>
        <v>1</v>
      </c>
    </row>
    <row r="50" spans="1:23" s="44" customFormat="1" ht="60" customHeight="1" x14ac:dyDescent="0.25">
      <c r="A50" s="6" t="s">
        <v>83</v>
      </c>
      <c r="B50" s="6" t="s">
        <v>79</v>
      </c>
      <c r="C50" s="6" t="s">
        <v>344</v>
      </c>
      <c r="D50" s="6" t="s">
        <v>84</v>
      </c>
      <c r="E50" s="6" t="s">
        <v>85</v>
      </c>
      <c r="F50" s="7">
        <v>1</v>
      </c>
      <c r="G50" s="7">
        <v>1</v>
      </c>
      <c r="H50" s="8">
        <v>1</v>
      </c>
      <c r="I50" s="6" t="s">
        <v>34</v>
      </c>
      <c r="J50" s="6"/>
      <c r="K50" s="7"/>
      <c r="L50" s="7"/>
      <c r="M50" s="8" t="s">
        <v>37</v>
      </c>
      <c r="N50" s="6"/>
      <c r="O50" s="6"/>
      <c r="P50" s="7"/>
      <c r="Q50" s="7"/>
      <c r="R50" s="8" t="s">
        <v>37</v>
      </c>
      <c r="S50" s="6"/>
      <c r="T50" s="44">
        <f>+COUNTIF(Tabla133[[#This Row],[Concepto]:[Concepto3]],"Concepto Favorable")</f>
        <v>1</v>
      </c>
      <c r="U50" s="44">
        <f>+COUNTIF(Tabla133[[#This Row],[Concepto]:[Concepto3]],"Concepto No Favorable")</f>
        <v>0</v>
      </c>
      <c r="V50" s="44">
        <f>+COUNTIF(Tabla133[[#This Row],[Concepto]:[Concepto3]],"Sin meta asignada en el periodo")</f>
        <v>0</v>
      </c>
      <c r="W50" s="44">
        <f t="shared" si="0"/>
        <v>1</v>
      </c>
    </row>
    <row r="51" spans="1:23" s="44" customFormat="1" ht="60" customHeight="1" x14ac:dyDescent="0.25">
      <c r="A51" s="6" t="s">
        <v>87</v>
      </c>
      <c r="B51" s="6" t="s">
        <v>79</v>
      </c>
      <c r="C51" s="6" t="s">
        <v>344</v>
      </c>
      <c r="D51" s="6" t="s">
        <v>88</v>
      </c>
      <c r="E51" s="6"/>
      <c r="F51" s="7"/>
      <c r="G51" s="7"/>
      <c r="H51" s="8" t="s">
        <v>37</v>
      </c>
      <c r="I51" s="6"/>
      <c r="J51" s="6" t="s">
        <v>90</v>
      </c>
      <c r="K51" s="7">
        <v>4</v>
      </c>
      <c r="L51" s="7">
        <v>4</v>
      </c>
      <c r="M51" s="8">
        <v>1</v>
      </c>
      <c r="N51" s="6" t="s">
        <v>34</v>
      </c>
      <c r="O51" s="6"/>
      <c r="P51" s="7"/>
      <c r="Q51" s="7"/>
      <c r="R51" s="8" t="s">
        <v>37</v>
      </c>
      <c r="S51" s="6"/>
      <c r="T51" s="44">
        <f>+COUNTIF(Tabla133[[#This Row],[Concepto]:[Concepto3]],"Concepto Favorable")</f>
        <v>1</v>
      </c>
      <c r="U51" s="44">
        <f>+COUNTIF(Tabla133[[#This Row],[Concepto]:[Concepto3]],"Concepto No Favorable")</f>
        <v>0</v>
      </c>
      <c r="V51" s="44">
        <f>+COUNTIF(Tabla133[[#This Row],[Concepto]:[Concepto3]],"Sin meta asignada en el periodo")</f>
        <v>0</v>
      </c>
      <c r="W51" s="44">
        <f t="shared" si="0"/>
        <v>1</v>
      </c>
    </row>
    <row r="52" spans="1:23" s="44" customFormat="1" ht="60" customHeight="1" x14ac:dyDescent="0.25">
      <c r="A52" s="6" t="s">
        <v>295</v>
      </c>
      <c r="B52" s="6" t="s">
        <v>296</v>
      </c>
      <c r="C52" s="6" t="s">
        <v>344</v>
      </c>
      <c r="D52" s="6" t="s">
        <v>297</v>
      </c>
      <c r="E52" s="6" t="s">
        <v>298</v>
      </c>
      <c r="F52" s="7">
        <v>4</v>
      </c>
      <c r="G52" s="7">
        <v>4</v>
      </c>
      <c r="H52" s="8">
        <v>1</v>
      </c>
      <c r="I52" s="6" t="s">
        <v>34</v>
      </c>
      <c r="J52" s="6"/>
      <c r="K52" s="7"/>
      <c r="L52" s="7"/>
      <c r="M52" s="8" t="s">
        <v>37</v>
      </c>
      <c r="N52" s="6"/>
      <c r="O52" s="6"/>
      <c r="P52" s="7"/>
      <c r="Q52" s="7"/>
      <c r="R52" s="8" t="s">
        <v>37</v>
      </c>
      <c r="S52" s="6"/>
      <c r="T52" s="44">
        <f>+COUNTIF(Tabla133[[#This Row],[Concepto]:[Concepto3]],"Concepto Favorable")</f>
        <v>1</v>
      </c>
      <c r="U52" s="44">
        <f>+COUNTIF(Tabla133[[#This Row],[Concepto]:[Concepto3]],"Concepto No Favorable")</f>
        <v>0</v>
      </c>
      <c r="V52" s="44">
        <f>+COUNTIF(Tabla133[[#This Row],[Concepto]:[Concepto3]],"Sin meta asignada en el periodo")</f>
        <v>0</v>
      </c>
      <c r="W52" s="44">
        <f t="shared" si="0"/>
        <v>1</v>
      </c>
    </row>
    <row r="53" spans="1:23" s="44" customFormat="1" ht="60" customHeight="1" x14ac:dyDescent="0.25">
      <c r="A53" s="6" t="s">
        <v>299</v>
      </c>
      <c r="B53" s="6" t="s">
        <v>296</v>
      </c>
      <c r="C53" s="6" t="s">
        <v>344</v>
      </c>
      <c r="D53" s="6" t="s">
        <v>300</v>
      </c>
      <c r="E53" s="6" t="s">
        <v>301</v>
      </c>
      <c r="F53" s="7">
        <v>4</v>
      </c>
      <c r="G53" s="7">
        <v>4</v>
      </c>
      <c r="H53" s="8">
        <v>1</v>
      </c>
      <c r="I53" s="6" t="s">
        <v>34</v>
      </c>
      <c r="J53" s="6"/>
      <c r="K53" s="7"/>
      <c r="L53" s="7"/>
      <c r="M53" s="8" t="s">
        <v>37</v>
      </c>
      <c r="N53" s="6"/>
      <c r="O53" s="6"/>
      <c r="P53" s="7"/>
      <c r="Q53" s="7"/>
      <c r="R53" s="8" t="s">
        <v>37</v>
      </c>
      <c r="S53" s="6"/>
      <c r="T53" s="44">
        <f>+COUNTIF(Tabla133[[#This Row],[Concepto]:[Concepto3]],"Concepto Favorable")</f>
        <v>1</v>
      </c>
      <c r="U53" s="44">
        <f>+COUNTIF(Tabla133[[#This Row],[Concepto]:[Concepto3]],"Concepto No Favorable")</f>
        <v>0</v>
      </c>
      <c r="V53" s="44">
        <f>+COUNTIF(Tabla133[[#This Row],[Concepto]:[Concepto3]],"Sin meta asignada en el periodo")</f>
        <v>0</v>
      </c>
      <c r="W53" s="44">
        <f t="shared" si="0"/>
        <v>1</v>
      </c>
    </row>
    <row r="54" spans="1:23" s="44" customFormat="1" ht="60" customHeight="1" x14ac:dyDescent="0.25">
      <c r="A54" s="6" t="s">
        <v>302</v>
      </c>
      <c r="B54" s="6" t="s">
        <v>296</v>
      </c>
      <c r="C54" s="6" t="s">
        <v>344</v>
      </c>
      <c r="D54" s="6" t="s">
        <v>303</v>
      </c>
      <c r="E54" s="6" t="s">
        <v>304</v>
      </c>
      <c r="F54" s="7">
        <v>4</v>
      </c>
      <c r="G54" s="7">
        <v>4</v>
      </c>
      <c r="H54" s="8">
        <v>1</v>
      </c>
      <c r="I54" s="6" t="s">
        <v>34</v>
      </c>
      <c r="J54" s="6"/>
      <c r="K54" s="7"/>
      <c r="L54" s="7"/>
      <c r="M54" s="8" t="s">
        <v>37</v>
      </c>
      <c r="N54" s="6"/>
      <c r="O54" s="6"/>
      <c r="P54" s="7"/>
      <c r="Q54" s="7"/>
      <c r="R54" s="8" t="s">
        <v>37</v>
      </c>
      <c r="S54" s="6"/>
      <c r="T54" s="44">
        <f>+COUNTIF(Tabla133[[#This Row],[Concepto]:[Concepto3]],"Concepto Favorable")</f>
        <v>1</v>
      </c>
      <c r="U54" s="44">
        <f>+COUNTIF(Tabla133[[#This Row],[Concepto]:[Concepto3]],"Concepto No Favorable")</f>
        <v>0</v>
      </c>
      <c r="V54" s="44">
        <f>+COUNTIF(Tabla133[[#This Row],[Concepto]:[Concepto3]],"Sin meta asignada en el periodo")</f>
        <v>0</v>
      </c>
      <c r="W54" s="44">
        <f t="shared" si="0"/>
        <v>1</v>
      </c>
    </row>
    <row r="55" spans="1:23" s="44" customFormat="1" ht="60" customHeight="1" x14ac:dyDescent="0.25">
      <c r="A55" s="6" t="s">
        <v>78</v>
      </c>
      <c r="B55" s="6" t="s">
        <v>79</v>
      </c>
      <c r="C55" s="6" t="s">
        <v>345</v>
      </c>
      <c r="D55" s="6" t="s">
        <v>80</v>
      </c>
      <c r="E55" s="6" t="s">
        <v>81</v>
      </c>
      <c r="F55" s="7">
        <v>1</v>
      </c>
      <c r="G55" s="7">
        <v>1</v>
      </c>
      <c r="H55" s="8">
        <v>1</v>
      </c>
      <c r="I55" s="6" t="s">
        <v>34</v>
      </c>
      <c r="J55" s="6"/>
      <c r="K55" s="7"/>
      <c r="L55" s="7"/>
      <c r="M55" s="8" t="s">
        <v>37</v>
      </c>
      <c r="N55" s="6"/>
      <c r="O55" s="6"/>
      <c r="P55" s="7"/>
      <c r="Q55" s="7"/>
      <c r="R55" s="8" t="s">
        <v>37</v>
      </c>
      <c r="S55" s="6"/>
      <c r="T55" s="44">
        <f>+COUNTIF(Tabla133[[#This Row],[Concepto]:[Concepto3]],"Concepto Favorable")</f>
        <v>1</v>
      </c>
      <c r="U55" s="44">
        <f>+COUNTIF(Tabla133[[#This Row],[Concepto]:[Concepto3]],"Concepto No Favorable")</f>
        <v>0</v>
      </c>
      <c r="V55" s="44">
        <f>+COUNTIF(Tabla133[[#This Row],[Concepto]:[Concepto3]],"Sin meta asignada en el periodo")</f>
        <v>0</v>
      </c>
      <c r="W55" s="44">
        <f t="shared" si="0"/>
        <v>1</v>
      </c>
    </row>
    <row r="56" spans="1:23" s="44" customFormat="1" ht="60" customHeight="1" x14ac:dyDescent="0.25">
      <c r="A56" s="6" t="s">
        <v>83</v>
      </c>
      <c r="B56" s="6" t="s">
        <v>79</v>
      </c>
      <c r="C56" s="6" t="s">
        <v>345</v>
      </c>
      <c r="D56" s="6" t="s">
        <v>84</v>
      </c>
      <c r="E56" s="6" t="s">
        <v>85</v>
      </c>
      <c r="F56" s="7">
        <v>0</v>
      </c>
      <c r="G56" s="7">
        <v>0</v>
      </c>
      <c r="H56" s="8" t="s">
        <v>37</v>
      </c>
      <c r="I56" s="6" t="s">
        <v>43</v>
      </c>
      <c r="J56" s="6"/>
      <c r="K56" s="7"/>
      <c r="L56" s="7"/>
      <c r="M56" s="8" t="s">
        <v>37</v>
      </c>
      <c r="N56" s="6"/>
      <c r="O56" s="6"/>
      <c r="P56" s="7"/>
      <c r="Q56" s="7"/>
      <c r="R56" s="8" t="s">
        <v>37</v>
      </c>
      <c r="S56" s="6"/>
      <c r="T56" s="44">
        <f>+COUNTIF(Tabla133[[#This Row],[Concepto]:[Concepto3]],"Concepto Favorable")</f>
        <v>0</v>
      </c>
      <c r="U56" s="44">
        <f>+COUNTIF(Tabla133[[#This Row],[Concepto]:[Concepto3]],"Concepto No Favorable")</f>
        <v>0</v>
      </c>
      <c r="V56" s="44">
        <f>+COUNTIF(Tabla133[[#This Row],[Concepto]:[Concepto3]],"Sin meta asignada en el periodo")</f>
        <v>1</v>
      </c>
      <c r="W56" s="44">
        <f t="shared" si="0"/>
        <v>1</v>
      </c>
    </row>
    <row r="57" spans="1:23" s="44" customFormat="1" ht="60" customHeight="1" x14ac:dyDescent="0.25">
      <c r="A57" s="6" t="s">
        <v>87</v>
      </c>
      <c r="B57" s="6" t="s">
        <v>79</v>
      </c>
      <c r="C57" s="6" t="s">
        <v>345</v>
      </c>
      <c r="D57" s="6" t="s">
        <v>88</v>
      </c>
      <c r="E57" s="6"/>
      <c r="F57" s="7"/>
      <c r="G57" s="7"/>
      <c r="H57" s="8" t="s">
        <v>37</v>
      </c>
      <c r="I57" s="6"/>
      <c r="J57" s="6" t="s">
        <v>90</v>
      </c>
      <c r="K57" s="7">
        <v>1</v>
      </c>
      <c r="L57" s="7">
        <v>1</v>
      </c>
      <c r="M57" s="8">
        <v>1</v>
      </c>
      <c r="N57" s="6" t="s">
        <v>34</v>
      </c>
      <c r="O57" s="6"/>
      <c r="P57" s="7"/>
      <c r="Q57" s="7"/>
      <c r="R57" s="8" t="s">
        <v>37</v>
      </c>
      <c r="S57" s="6"/>
      <c r="T57" s="44">
        <f>+COUNTIF(Tabla133[[#This Row],[Concepto]:[Concepto3]],"Concepto Favorable")</f>
        <v>1</v>
      </c>
      <c r="U57" s="44">
        <f>+COUNTIF(Tabla133[[#This Row],[Concepto]:[Concepto3]],"Concepto No Favorable")</f>
        <v>0</v>
      </c>
      <c r="V57" s="44">
        <f>+COUNTIF(Tabla133[[#This Row],[Concepto]:[Concepto3]],"Sin meta asignada en el periodo")</f>
        <v>0</v>
      </c>
      <c r="W57" s="44">
        <f t="shared" si="0"/>
        <v>1</v>
      </c>
    </row>
    <row r="58" spans="1:23" s="44" customFormat="1" ht="60" customHeight="1" x14ac:dyDescent="0.25">
      <c r="A58" s="6" t="s">
        <v>295</v>
      </c>
      <c r="B58" s="6" t="s">
        <v>296</v>
      </c>
      <c r="C58" s="6" t="s">
        <v>345</v>
      </c>
      <c r="D58" s="6" t="s">
        <v>297</v>
      </c>
      <c r="E58" s="6" t="s">
        <v>298</v>
      </c>
      <c r="F58" s="7">
        <v>4</v>
      </c>
      <c r="G58" s="7">
        <v>4</v>
      </c>
      <c r="H58" s="8">
        <v>1</v>
      </c>
      <c r="I58" s="6" t="s">
        <v>34</v>
      </c>
      <c r="J58" s="6"/>
      <c r="K58" s="7"/>
      <c r="L58" s="7"/>
      <c r="M58" s="8" t="s">
        <v>37</v>
      </c>
      <c r="N58" s="6"/>
      <c r="O58" s="6"/>
      <c r="P58" s="7"/>
      <c r="Q58" s="7"/>
      <c r="R58" s="8" t="s">
        <v>37</v>
      </c>
      <c r="S58" s="6"/>
      <c r="T58" s="44">
        <f>+COUNTIF(Tabla133[[#This Row],[Concepto]:[Concepto3]],"Concepto Favorable")</f>
        <v>1</v>
      </c>
      <c r="U58" s="44">
        <f>+COUNTIF(Tabla133[[#This Row],[Concepto]:[Concepto3]],"Concepto No Favorable")</f>
        <v>0</v>
      </c>
      <c r="V58" s="44">
        <f>+COUNTIF(Tabla133[[#This Row],[Concepto]:[Concepto3]],"Sin meta asignada en el periodo")</f>
        <v>0</v>
      </c>
      <c r="W58" s="44">
        <f t="shared" si="0"/>
        <v>1</v>
      </c>
    </row>
    <row r="59" spans="1:23" s="44" customFormat="1" ht="60" customHeight="1" x14ac:dyDescent="0.25">
      <c r="A59" s="6" t="s">
        <v>299</v>
      </c>
      <c r="B59" s="6" t="s">
        <v>296</v>
      </c>
      <c r="C59" s="6" t="s">
        <v>345</v>
      </c>
      <c r="D59" s="6" t="s">
        <v>300</v>
      </c>
      <c r="E59" s="6" t="s">
        <v>301</v>
      </c>
      <c r="F59" s="7">
        <v>0</v>
      </c>
      <c r="G59" s="7">
        <v>0</v>
      </c>
      <c r="H59" s="8" t="s">
        <v>37</v>
      </c>
      <c r="I59" s="6" t="s">
        <v>43</v>
      </c>
      <c r="J59" s="6"/>
      <c r="K59" s="7"/>
      <c r="L59" s="7"/>
      <c r="M59" s="8" t="s">
        <v>37</v>
      </c>
      <c r="N59" s="6"/>
      <c r="O59" s="6"/>
      <c r="P59" s="7"/>
      <c r="Q59" s="7"/>
      <c r="R59" s="8" t="s">
        <v>37</v>
      </c>
      <c r="S59" s="6"/>
      <c r="T59" s="44">
        <f>+COUNTIF(Tabla133[[#This Row],[Concepto]:[Concepto3]],"Concepto Favorable")</f>
        <v>0</v>
      </c>
      <c r="U59" s="44">
        <f>+COUNTIF(Tabla133[[#This Row],[Concepto]:[Concepto3]],"Concepto No Favorable")</f>
        <v>0</v>
      </c>
      <c r="V59" s="44">
        <f>+COUNTIF(Tabla133[[#This Row],[Concepto]:[Concepto3]],"Sin meta asignada en el periodo")</f>
        <v>1</v>
      </c>
      <c r="W59" s="44">
        <f t="shared" si="0"/>
        <v>1</v>
      </c>
    </row>
    <row r="60" spans="1:23" s="44" customFormat="1" ht="60" customHeight="1" x14ac:dyDescent="0.25">
      <c r="A60" s="6" t="s">
        <v>302</v>
      </c>
      <c r="B60" s="6" t="s">
        <v>296</v>
      </c>
      <c r="C60" s="6" t="s">
        <v>345</v>
      </c>
      <c r="D60" s="6" t="s">
        <v>303</v>
      </c>
      <c r="E60" s="6" t="s">
        <v>304</v>
      </c>
      <c r="F60" s="7">
        <v>4</v>
      </c>
      <c r="G60" s="7">
        <v>4</v>
      </c>
      <c r="H60" s="8">
        <v>1</v>
      </c>
      <c r="I60" s="6" t="s">
        <v>70</v>
      </c>
      <c r="J60" s="6"/>
      <c r="K60" s="7"/>
      <c r="L60" s="7"/>
      <c r="M60" s="8" t="s">
        <v>37</v>
      </c>
      <c r="N60" s="6"/>
      <c r="O60" s="6"/>
      <c r="P60" s="7"/>
      <c r="Q60" s="7"/>
      <c r="R60" s="8" t="s">
        <v>37</v>
      </c>
      <c r="S60" s="6"/>
      <c r="T60" s="44">
        <f>+COUNTIF(Tabla133[[#This Row],[Concepto]:[Concepto3]],"Concepto Favorable")</f>
        <v>0</v>
      </c>
      <c r="U60" s="44">
        <f>+COUNTIF(Tabla133[[#This Row],[Concepto]:[Concepto3]],"Concepto No Favorable")</f>
        <v>1</v>
      </c>
      <c r="V60" s="44">
        <f>+COUNTIF(Tabla133[[#This Row],[Concepto]:[Concepto3]],"Sin meta asignada en el periodo")</f>
        <v>0</v>
      </c>
      <c r="W60" s="44">
        <f t="shared" si="0"/>
        <v>0</v>
      </c>
    </row>
    <row r="61" spans="1:23" s="44" customFormat="1" ht="60" customHeight="1" x14ac:dyDescent="0.25">
      <c r="A61" s="6" t="s">
        <v>74</v>
      </c>
      <c r="B61" s="6" t="s">
        <v>66</v>
      </c>
      <c r="C61" s="6" t="s">
        <v>345</v>
      </c>
      <c r="D61" s="6" t="s">
        <v>75</v>
      </c>
      <c r="E61" s="6"/>
      <c r="F61" s="7"/>
      <c r="G61" s="7"/>
      <c r="H61" s="8" t="s">
        <v>37</v>
      </c>
      <c r="I61" s="6"/>
      <c r="J61" s="6" t="s">
        <v>77</v>
      </c>
      <c r="K61" s="7">
        <v>0</v>
      </c>
      <c r="L61" s="7">
        <v>0</v>
      </c>
      <c r="M61" s="8" t="s">
        <v>37</v>
      </c>
      <c r="N61" s="6" t="s">
        <v>70</v>
      </c>
      <c r="O61" s="6"/>
      <c r="P61" s="7"/>
      <c r="Q61" s="7"/>
      <c r="R61" s="8" t="s">
        <v>37</v>
      </c>
      <c r="S61" s="6"/>
      <c r="T61" s="44">
        <f>+COUNTIF(Tabla133[[#This Row],[Concepto]:[Concepto3]],"Concepto Favorable")</f>
        <v>0</v>
      </c>
      <c r="U61" s="44">
        <f>+COUNTIF(Tabla133[[#This Row],[Concepto]:[Concepto3]],"Concepto No Favorable")</f>
        <v>1</v>
      </c>
      <c r="V61" s="44">
        <f>+COUNTIF(Tabla133[[#This Row],[Concepto]:[Concepto3]],"Sin meta asignada en el periodo")</f>
        <v>0</v>
      </c>
      <c r="W61" s="44">
        <f t="shared" si="0"/>
        <v>0</v>
      </c>
    </row>
    <row r="62" spans="1:23" s="44" customFormat="1" ht="60" customHeight="1" x14ac:dyDescent="0.25">
      <c r="A62" s="6" t="s">
        <v>157</v>
      </c>
      <c r="B62" s="6" t="s">
        <v>158</v>
      </c>
      <c r="C62" s="6" t="s">
        <v>345</v>
      </c>
      <c r="D62" s="6" t="s">
        <v>159</v>
      </c>
      <c r="E62" s="6"/>
      <c r="F62" s="7"/>
      <c r="G62" s="7"/>
      <c r="H62" s="8" t="s">
        <v>37</v>
      </c>
      <c r="I62" s="6"/>
      <c r="J62" s="6" t="s">
        <v>161</v>
      </c>
      <c r="K62" s="7">
        <v>1</v>
      </c>
      <c r="L62" s="7">
        <v>1</v>
      </c>
      <c r="M62" s="8">
        <v>1</v>
      </c>
      <c r="N62" s="6" t="s">
        <v>34</v>
      </c>
      <c r="O62" s="6" t="s">
        <v>162</v>
      </c>
      <c r="P62" s="7">
        <v>1</v>
      </c>
      <c r="Q62" s="7">
        <v>1</v>
      </c>
      <c r="R62" s="8">
        <v>1</v>
      </c>
      <c r="S62" s="6" t="s">
        <v>70</v>
      </c>
      <c r="T62" s="44">
        <f>+COUNTIF(Tabla133[[#This Row],[Concepto]:[Concepto3]],"Concepto Favorable")</f>
        <v>1</v>
      </c>
      <c r="U62" s="44">
        <f>+COUNTIF(Tabla133[[#This Row],[Concepto]:[Concepto3]],"Concepto No Favorable")</f>
        <v>1</v>
      </c>
      <c r="V62" s="44">
        <f>+COUNTIF(Tabla133[[#This Row],[Concepto]:[Concepto3]],"Sin meta asignada en el periodo")</f>
        <v>0</v>
      </c>
      <c r="W62" s="44">
        <f t="shared" si="0"/>
        <v>1</v>
      </c>
    </row>
    <row r="63" spans="1:23" s="44" customFormat="1" ht="60" customHeight="1" x14ac:dyDescent="0.25">
      <c r="A63" s="6" t="s">
        <v>171</v>
      </c>
      <c r="B63" s="6" t="s">
        <v>172</v>
      </c>
      <c r="C63" s="6" t="s">
        <v>345</v>
      </c>
      <c r="D63" s="6" t="s">
        <v>173</v>
      </c>
      <c r="E63" s="6" t="s">
        <v>174</v>
      </c>
      <c r="F63" s="7">
        <v>4</v>
      </c>
      <c r="G63" s="7">
        <v>4</v>
      </c>
      <c r="H63" s="8">
        <v>1</v>
      </c>
      <c r="I63" s="6" t="s">
        <v>34</v>
      </c>
      <c r="J63" s="6"/>
      <c r="K63" s="7"/>
      <c r="L63" s="7"/>
      <c r="M63" s="8" t="s">
        <v>37</v>
      </c>
      <c r="N63" s="6"/>
      <c r="O63" s="6"/>
      <c r="P63" s="7"/>
      <c r="Q63" s="7"/>
      <c r="R63" s="8" t="s">
        <v>37</v>
      </c>
      <c r="S63" s="6"/>
      <c r="T63" s="44">
        <f>+COUNTIF(Tabla133[[#This Row],[Concepto]:[Concepto3]],"Concepto Favorable")</f>
        <v>1</v>
      </c>
      <c r="U63" s="44">
        <f>+COUNTIF(Tabla133[[#This Row],[Concepto]:[Concepto3]],"Concepto No Favorable")</f>
        <v>0</v>
      </c>
      <c r="V63" s="44">
        <f>+COUNTIF(Tabla133[[#This Row],[Concepto]:[Concepto3]],"Sin meta asignada en el periodo")</f>
        <v>0</v>
      </c>
      <c r="W63" s="44">
        <f t="shared" si="0"/>
        <v>1</v>
      </c>
    </row>
    <row r="64" spans="1:23" s="44" customFormat="1" ht="60" customHeight="1" x14ac:dyDescent="0.25">
      <c r="A64" s="6" t="s">
        <v>179</v>
      </c>
      <c r="B64" s="6" t="s">
        <v>172</v>
      </c>
      <c r="C64" s="6" t="s">
        <v>345</v>
      </c>
      <c r="D64" s="6" t="s">
        <v>342</v>
      </c>
      <c r="E64" s="6"/>
      <c r="F64" s="7"/>
      <c r="G64" s="7"/>
      <c r="H64" s="8" t="s">
        <v>37</v>
      </c>
      <c r="I64" s="6"/>
      <c r="J64" s="6"/>
      <c r="K64" s="7"/>
      <c r="L64" s="7"/>
      <c r="M64" s="8" t="s">
        <v>37</v>
      </c>
      <c r="N64" s="6"/>
      <c r="O64" s="6" t="s">
        <v>183</v>
      </c>
      <c r="P64" s="7">
        <v>1</v>
      </c>
      <c r="Q64" s="7">
        <v>1</v>
      </c>
      <c r="R64" s="8">
        <v>1</v>
      </c>
      <c r="S64" s="6" t="s">
        <v>34</v>
      </c>
      <c r="T64" s="44">
        <f>+COUNTIF(Tabla133[[#This Row],[Concepto]:[Concepto3]],"Concepto Favorable")</f>
        <v>1</v>
      </c>
      <c r="U64" s="44">
        <f>+COUNTIF(Tabla133[[#This Row],[Concepto]:[Concepto3]],"Concepto No Favorable")</f>
        <v>0</v>
      </c>
      <c r="V64" s="44">
        <f>+COUNTIF(Tabla133[[#This Row],[Concepto]:[Concepto3]],"Sin meta asignada en el periodo")</f>
        <v>0</v>
      </c>
      <c r="W64" s="44">
        <f t="shared" si="0"/>
        <v>1</v>
      </c>
    </row>
    <row r="65" spans="1:23" s="44" customFormat="1" ht="60" customHeight="1" x14ac:dyDescent="0.25">
      <c r="A65" s="6" t="s">
        <v>106</v>
      </c>
      <c r="B65" s="6" t="s">
        <v>107</v>
      </c>
      <c r="C65" s="6" t="s">
        <v>345</v>
      </c>
      <c r="D65" s="6" t="s">
        <v>108</v>
      </c>
      <c r="E65" s="6" t="s">
        <v>109</v>
      </c>
      <c r="F65" s="7">
        <v>24</v>
      </c>
      <c r="G65" s="7">
        <v>24</v>
      </c>
      <c r="H65" s="8">
        <v>1</v>
      </c>
      <c r="I65" s="6" t="s">
        <v>70</v>
      </c>
      <c r="J65" s="6" t="s">
        <v>110</v>
      </c>
      <c r="K65" s="7">
        <v>1</v>
      </c>
      <c r="L65" s="7">
        <v>1</v>
      </c>
      <c r="M65" s="8">
        <v>1</v>
      </c>
      <c r="N65" s="6" t="s">
        <v>34</v>
      </c>
      <c r="O65" s="6" t="s">
        <v>111</v>
      </c>
      <c r="P65" s="7">
        <v>1</v>
      </c>
      <c r="Q65" s="7">
        <v>1</v>
      </c>
      <c r="R65" s="8">
        <v>1</v>
      </c>
      <c r="S65" s="6" t="s">
        <v>70</v>
      </c>
      <c r="T65" s="44">
        <f>+COUNTIF(Tabla133[[#This Row],[Concepto]:[Concepto3]],"Concepto Favorable")</f>
        <v>1</v>
      </c>
      <c r="U65" s="44">
        <f>+COUNTIF(Tabla133[[#This Row],[Concepto]:[Concepto3]],"Concepto No Favorable")</f>
        <v>2</v>
      </c>
      <c r="V65" s="44">
        <f>+COUNTIF(Tabla133[[#This Row],[Concepto]:[Concepto3]],"Sin meta asignada en el periodo")</f>
        <v>0</v>
      </c>
      <c r="W65" s="44">
        <f t="shared" si="0"/>
        <v>1</v>
      </c>
    </row>
    <row r="66" spans="1:23" s="44" customFormat="1" ht="60" customHeight="1" x14ac:dyDescent="0.25">
      <c r="A66" s="6" t="s">
        <v>112</v>
      </c>
      <c r="B66" s="6" t="s">
        <v>107</v>
      </c>
      <c r="C66" s="6" t="s">
        <v>345</v>
      </c>
      <c r="D66" s="6" t="s">
        <v>113</v>
      </c>
      <c r="E66" s="6" t="s">
        <v>114</v>
      </c>
      <c r="F66" s="7">
        <v>24</v>
      </c>
      <c r="G66" s="7">
        <v>24</v>
      </c>
      <c r="H66" s="8">
        <v>1</v>
      </c>
      <c r="I66" s="6" t="s">
        <v>34</v>
      </c>
      <c r="J66" s="6"/>
      <c r="K66" s="7"/>
      <c r="L66" s="7"/>
      <c r="M66" s="8" t="s">
        <v>37</v>
      </c>
      <c r="N66" s="6"/>
      <c r="O66" s="6" t="s">
        <v>111</v>
      </c>
      <c r="P66" s="7">
        <v>1</v>
      </c>
      <c r="Q66" s="7">
        <v>1</v>
      </c>
      <c r="R66" s="8">
        <v>1</v>
      </c>
      <c r="S66" s="6" t="s">
        <v>70</v>
      </c>
      <c r="T66" s="44">
        <f>+COUNTIF(Tabla133[[#This Row],[Concepto]:[Concepto3]],"Concepto Favorable")</f>
        <v>1</v>
      </c>
      <c r="U66" s="44">
        <f>+COUNTIF(Tabla133[[#This Row],[Concepto]:[Concepto3]],"Concepto No Favorable")</f>
        <v>1</v>
      </c>
      <c r="V66" s="44">
        <f>+COUNTIF(Tabla133[[#This Row],[Concepto]:[Concepto3]],"Sin meta asignada en el periodo")</f>
        <v>0</v>
      </c>
      <c r="W66" s="44">
        <f t="shared" si="0"/>
        <v>1</v>
      </c>
    </row>
    <row r="67" spans="1:23" s="44" customFormat="1" ht="60" customHeight="1" x14ac:dyDescent="0.25">
      <c r="A67" s="6" t="s">
        <v>142</v>
      </c>
      <c r="B67" s="6" t="s">
        <v>143</v>
      </c>
      <c r="C67" s="6" t="s">
        <v>345</v>
      </c>
      <c r="D67" s="6" t="s">
        <v>144</v>
      </c>
      <c r="E67" s="6"/>
      <c r="F67" s="7"/>
      <c r="G67" s="7"/>
      <c r="H67" s="8" t="s">
        <v>37</v>
      </c>
      <c r="I67" s="6"/>
      <c r="J67" s="6" t="s">
        <v>146</v>
      </c>
      <c r="K67" s="7">
        <v>2</v>
      </c>
      <c r="L67" s="7">
        <v>2</v>
      </c>
      <c r="M67" s="8">
        <v>1</v>
      </c>
      <c r="N67" s="6" t="s">
        <v>34</v>
      </c>
      <c r="O67" s="6" t="s">
        <v>147</v>
      </c>
      <c r="P67" s="7">
        <v>1</v>
      </c>
      <c r="Q67" s="7">
        <v>1</v>
      </c>
      <c r="R67" s="8">
        <v>1</v>
      </c>
      <c r="S67" s="6" t="s">
        <v>34</v>
      </c>
      <c r="T67" s="44">
        <f>+COUNTIF(Tabla133[[#This Row],[Concepto]:[Concepto3]],"Concepto Favorable")</f>
        <v>2</v>
      </c>
      <c r="U67" s="44">
        <f>+COUNTIF(Tabla133[[#This Row],[Concepto]:[Concepto3]],"Concepto No Favorable")</f>
        <v>0</v>
      </c>
      <c r="V67" s="44">
        <f>+COUNTIF(Tabla133[[#This Row],[Concepto]:[Concepto3]],"Sin meta asignada en el periodo")</f>
        <v>0</v>
      </c>
      <c r="W67" s="44">
        <f t="shared" si="0"/>
        <v>2</v>
      </c>
    </row>
    <row r="68" spans="1:23" s="44" customFormat="1" ht="60" customHeight="1" x14ac:dyDescent="0.25">
      <c r="A68" s="6" t="s">
        <v>148</v>
      </c>
      <c r="B68" s="6" t="s">
        <v>143</v>
      </c>
      <c r="C68" s="6" t="s">
        <v>345</v>
      </c>
      <c r="D68" s="6" t="s">
        <v>149</v>
      </c>
      <c r="E68" s="6"/>
      <c r="F68" s="7"/>
      <c r="G68" s="7"/>
      <c r="H68" s="8" t="s">
        <v>37</v>
      </c>
      <c r="I68" s="6"/>
      <c r="J68" s="6" t="s">
        <v>151</v>
      </c>
      <c r="K68" s="7">
        <v>0</v>
      </c>
      <c r="L68" s="7">
        <v>0</v>
      </c>
      <c r="M68" s="8" t="s">
        <v>37</v>
      </c>
      <c r="N68" s="6" t="s">
        <v>43</v>
      </c>
      <c r="O68" s="6"/>
      <c r="P68" s="7"/>
      <c r="Q68" s="7"/>
      <c r="R68" s="8" t="s">
        <v>37</v>
      </c>
      <c r="S68" s="6"/>
      <c r="T68" s="44">
        <f>+COUNTIF(Tabla133[[#This Row],[Concepto]:[Concepto3]],"Concepto Favorable")</f>
        <v>0</v>
      </c>
      <c r="U68" s="44">
        <f>+COUNTIF(Tabla133[[#This Row],[Concepto]:[Concepto3]],"Concepto No Favorable")</f>
        <v>0</v>
      </c>
      <c r="V68" s="44">
        <f>+COUNTIF(Tabla133[[#This Row],[Concepto]:[Concepto3]],"Sin meta asignada en el periodo")</f>
        <v>1</v>
      </c>
      <c r="W68" s="44">
        <f t="shared" si="0"/>
        <v>1</v>
      </c>
    </row>
    <row r="69" spans="1:23" s="44" customFormat="1" ht="60" customHeight="1" x14ac:dyDescent="0.25">
      <c r="A69" s="6" t="s">
        <v>92</v>
      </c>
      <c r="B69" s="6" t="s">
        <v>93</v>
      </c>
      <c r="C69" s="6" t="s">
        <v>345</v>
      </c>
      <c r="D69" s="6" t="s">
        <v>341</v>
      </c>
      <c r="E69" s="6" t="s">
        <v>95</v>
      </c>
      <c r="F69" s="7">
        <v>4</v>
      </c>
      <c r="G69" s="7">
        <v>4</v>
      </c>
      <c r="H69" s="8">
        <v>1</v>
      </c>
      <c r="I69" s="6" t="s">
        <v>34</v>
      </c>
      <c r="J69" s="6"/>
      <c r="K69" s="7"/>
      <c r="L69" s="7"/>
      <c r="M69" s="8" t="s">
        <v>37</v>
      </c>
      <c r="N69" s="6"/>
      <c r="O69" s="6"/>
      <c r="P69" s="7"/>
      <c r="Q69" s="7"/>
      <c r="R69" s="8" t="s">
        <v>37</v>
      </c>
      <c r="S69" s="6"/>
      <c r="T69" s="44">
        <f>+COUNTIF(Tabla133[[#This Row],[Concepto]:[Concepto3]],"Concepto Favorable")</f>
        <v>1</v>
      </c>
      <c r="U69" s="44">
        <f>+COUNTIF(Tabla133[[#This Row],[Concepto]:[Concepto3]],"Concepto No Favorable")</f>
        <v>0</v>
      </c>
      <c r="V69" s="44">
        <f>+COUNTIF(Tabla133[[#This Row],[Concepto]:[Concepto3]],"Sin meta asignada en el periodo")</f>
        <v>0</v>
      </c>
      <c r="W69" s="44">
        <f t="shared" ref="W69:W132" si="1">+T69+V69</f>
        <v>1</v>
      </c>
    </row>
    <row r="70" spans="1:23" s="44" customFormat="1" ht="60" customHeight="1" x14ac:dyDescent="0.25">
      <c r="A70" s="6" t="s">
        <v>99</v>
      </c>
      <c r="B70" s="6" t="s">
        <v>93</v>
      </c>
      <c r="C70" s="6" t="s">
        <v>345</v>
      </c>
      <c r="D70" s="6" t="s">
        <v>100</v>
      </c>
      <c r="E70" s="6" t="s">
        <v>101</v>
      </c>
      <c r="F70" s="7">
        <v>4</v>
      </c>
      <c r="G70" s="7">
        <v>4</v>
      </c>
      <c r="H70" s="8">
        <v>1</v>
      </c>
      <c r="I70" s="6" t="s">
        <v>34</v>
      </c>
      <c r="J70" s="6"/>
      <c r="K70" s="7"/>
      <c r="L70" s="7"/>
      <c r="M70" s="8" t="s">
        <v>37</v>
      </c>
      <c r="N70" s="6"/>
      <c r="O70" s="6"/>
      <c r="P70" s="7"/>
      <c r="Q70" s="7"/>
      <c r="R70" s="8" t="s">
        <v>37</v>
      </c>
      <c r="S70" s="6"/>
      <c r="T70" s="44">
        <f>+COUNTIF(Tabla133[[#This Row],[Concepto]:[Concepto3]],"Concepto Favorable")</f>
        <v>1</v>
      </c>
      <c r="U70" s="44">
        <f>+COUNTIF(Tabla133[[#This Row],[Concepto]:[Concepto3]],"Concepto No Favorable")</f>
        <v>0</v>
      </c>
      <c r="V70" s="44">
        <f>+COUNTIF(Tabla133[[#This Row],[Concepto]:[Concepto3]],"Sin meta asignada en el periodo")</f>
        <v>0</v>
      </c>
      <c r="W70" s="44">
        <f t="shared" si="1"/>
        <v>1</v>
      </c>
    </row>
    <row r="71" spans="1:23" s="44" customFormat="1" ht="60" customHeight="1" x14ac:dyDescent="0.25">
      <c r="A71" s="6" t="s">
        <v>125</v>
      </c>
      <c r="B71" s="6" t="s">
        <v>121</v>
      </c>
      <c r="C71" s="6" t="s">
        <v>345</v>
      </c>
      <c r="D71" s="6" t="s">
        <v>126</v>
      </c>
      <c r="E71" s="6" t="s">
        <v>127</v>
      </c>
      <c r="F71" s="7">
        <v>2</v>
      </c>
      <c r="G71" s="7">
        <v>2</v>
      </c>
      <c r="H71" s="8">
        <v>1</v>
      </c>
      <c r="I71" s="6" t="s">
        <v>34</v>
      </c>
      <c r="J71" s="6"/>
      <c r="K71" s="7"/>
      <c r="L71" s="7"/>
      <c r="M71" s="8" t="s">
        <v>37</v>
      </c>
      <c r="N71" s="6"/>
      <c r="O71" s="6"/>
      <c r="P71" s="7"/>
      <c r="Q71" s="7"/>
      <c r="R71" s="8" t="s">
        <v>37</v>
      </c>
      <c r="S71" s="6"/>
      <c r="T71" s="44">
        <f>+COUNTIF(Tabla133[[#This Row],[Concepto]:[Concepto3]],"Concepto Favorable")</f>
        <v>1</v>
      </c>
      <c r="U71" s="44">
        <f>+COUNTIF(Tabla133[[#This Row],[Concepto]:[Concepto3]],"Concepto No Favorable")</f>
        <v>0</v>
      </c>
      <c r="V71" s="44">
        <f>+COUNTIF(Tabla133[[#This Row],[Concepto]:[Concepto3]],"Sin meta asignada en el periodo")</f>
        <v>0</v>
      </c>
      <c r="W71" s="44">
        <f t="shared" si="1"/>
        <v>1</v>
      </c>
    </row>
    <row r="72" spans="1:23" s="44" customFormat="1" ht="60" customHeight="1" x14ac:dyDescent="0.25">
      <c r="A72" s="6" t="s">
        <v>78</v>
      </c>
      <c r="B72" s="6" t="s">
        <v>79</v>
      </c>
      <c r="C72" s="6" t="s">
        <v>346</v>
      </c>
      <c r="D72" s="6" t="s">
        <v>80</v>
      </c>
      <c r="E72" s="6" t="s">
        <v>81</v>
      </c>
      <c r="F72" s="7">
        <v>4</v>
      </c>
      <c r="G72" s="7">
        <v>4</v>
      </c>
      <c r="H72" s="8">
        <v>1</v>
      </c>
      <c r="I72" s="6" t="s">
        <v>34</v>
      </c>
      <c r="J72" s="6"/>
      <c r="K72" s="7"/>
      <c r="L72" s="7"/>
      <c r="M72" s="8" t="s">
        <v>37</v>
      </c>
      <c r="N72" s="6"/>
      <c r="O72" s="6"/>
      <c r="P72" s="7"/>
      <c r="Q72" s="7"/>
      <c r="R72" s="8" t="s">
        <v>37</v>
      </c>
      <c r="S72" s="6"/>
      <c r="T72" s="44">
        <f>+COUNTIF(Tabla133[[#This Row],[Concepto]:[Concepto3]],"Concepto Favorable")</f>
        <v>1</v>
      </c>
      <c r="U72" s="44">
        <f>+COUNTIF(Tabla133[[#This Row],[Concepto]:[Concepto3]],"Concepto No Favorable")</f>
        <v>0</v>
      </c>
      <c r="V72" s="44">
        <f>+COUNTIF(Tabla133[[#This Row],[Concepto]:[Concepto3]],"Sin meta asignada en el periodo")</f>
        <v>0</v>
      </c>
      <c r="W72" s="44">
        <f t="shared" si="1"/>
        <v>1</v>
      </c>
    </row>
    <row r="73" spans="1:23" s="44" customFormat="1" ht="60" customHeight="1" x14ac:dyDescent="0.25">
      <c r="A73" s="6" t="s">
        <v>83</v>
      </c>
      <c r="B73" s="6" t="s">
        <v>79</v>
      </c>
      <c r="C73" s="6" t="s">
        <v>346</v>
      </c>
      <c r="D73" s="6" t="s">
        <v>84</v>
      </c>
      <c r="E73" s="6" t="s">
        <v>85</v>
      </c>
      <c r="F73" s="7">
        <v>0</v>
      </c>
      <c r="G73" s="7">
        <v>0</v>
      </c>
      <c r="H73" s="8" t="s">
        <v>37</v>
      </c>
      <c r="I73" s="6" t="s">
        <v>34</v>
      </c>
      <c r="J73" s="6"/>
      <c r="K73" s="7"/>
      <c r="L73" s="7"/>
      <c r="M73" s="8" t="s">
        <v>37</v>
      </c>
      <c r="N73" s="6"/>
      <c r="O73" s="6"/>
      <c r="P73" s="7"/>
      <c r="Q73" s="7"/>
      <c r="R73" s="8" t="s">
        <v>37</v>
      </c>
      <c r="S73" s="6"/>
      <c r="T73" s="44">
        <f>+COUNTIF(Tabla133[[#This Row],[Concepto]:[Concepto3]],"Concepto Favorable")</f>
        <v>1</v>
      </c>
      <c r="U73" s="44">
        <f>+COUNTIF(Tabla133[[#This Row],[Concepto]:[Concepto3]],"Concepto No Favorable")</f>
        <v>0</v>
      </c>
      <c r="V73" s="44">
        <f>+COUNTIF(Tabla133[[#This Row],[Concepto]:[Concepto3]],"Sin meta asignada en el periodo")</f>
        <v>0</v>
      </c>
      <c r="W73" s="44">
        <f t="shared" si="1"/>
        <v>1</v>
      </c>
    </row>
    <row r="74" spans="1:23" s="44" customFormat="1" ht="60" customHeight="1" x14ac:dyDescent="0.25">
      <c r="A74" s="6" t="s">
        <v>87</v>
      </c>
      <c r="B74" s="6" t="s">
        <v>79</v>
      </c>
      <c r="C74" s="6" t="s">
        <v>346</v>
      </c>
      <c r="D74" s="6" t="s">
        <v>88</v>
      </c>
      <c r="E74" s="6"/>
      <c r="F74" s="7"/>
      <c r="G74" s="7"/>
      <c r="H74" s="8" t="s">
        <v>37</v>
      </c>
      <c r="I74" s="6"/>
      <c r="J74" s="6" t="s">
        <v>90</v>
      </c>
      <c r="K74" s="7">
        <v>1</v>
      </c>
      <c r="L74" s="7">
        <v>1</v>
      </c>
      <c r="M74" s="8">
        <v>1</v>
      </c>
      <c r="N74" s="6" t="s">
        <v>34</v>
      </c>
      <c r="O74" s="6"/>
      <c r="P74" s="7"/>
      <c r="Q74" s="7"/>
      <c r="R74" s="8" t="s">
        <v>37</v>
      </c>
      <c r="S74" s="6"/>
      <c r="T74" s="44">
        <f>+COUNTIF(Tabla133[[#This Row],[Concepto]:[Concepto3]],"Concepto Favorable")</f>
        <v>1</v>
      </c>
      <c r="U74" s="44">
        <f>+COUNTIF(Tabla133[[#This Row],[Concepto]:[Concepto3]],"Concepto No Favorable")</f>
        <v>0</v>
      </c>
      <c r="V74" s="44">
        <f>+COUNTIF(Tabla133[[#This Row],[Concepto]:[Concepto3]],"Sin meta asignada en el periodo")</f>
        <v>0</v>
      </c>
      <c r="W74" s="44">
        <f t="shared" si="1"/>
        <v>1</v>
      </c>
    </row>
    <row r="75" spans="1:23" s="44" customFormat="1" ht="60" customHeight="1" x14ac:dyDescent="0.25">
      <c r="A75" s="6" t="s">
        <v>295</v>
      </c>
      <c r="B75" s="6" t="s">
        <v>296</v>
      </c>
      <c r="C75" s="6" t="s">
        <v>346</v>
      </c>
      <c r="D75" s="6" t="s">
        <v>297</v>
      </c>
      <c r="E75" s="6" t="s">
        <v>298</v>
      </c>
      <c r="F75" s="7">
        <v>4</v>
      </c>
      <c r="G75" s="7">
        <v>4</v>
      </c>
      <c r="H75" s="8">
        <v>1</v>
      </c>
      <c r="I75" s="6" t="s">
        <v>34</v>
      </c>
      <c r="J75" s="6"/>
      <c r="K75" s="7"/>
      <c r="L75" s="7"/>
      <c r="M75" s="8" t="s">
        <v>37</v>
      </c>
      <c r="N75" s="6"/>
      <c r="O75" s="6"/>
      <c r="P75" s="7"/>
      <c r="Q75" s="7"/>
      <c r="R75" s="8" t="s">
        <v>37</v>
      </c>
      <c r="S75" s="6"/>
      <c r="T75" s="44">
        <f>+COUNTIF(Tabla133[[#This Row],[Concepto]:[Concepto3]],"Concepto Favorable")</f>
        <v>1</v>
      </c>
      <c r="U75" s="44">
        <f>+COUNTIF(Tabla133[[#This Row],[Concepto]:[Concepto3]],"Concepto No Favorable")</f>
        <v>0</v>
      </c>
      <c r="V75" s="44">
        <f>+COUNTIF(Tabla133[[#This Row],[Concepto]:[Concepto3]],"Sin meta asignada en el periodo")</f>
        <v>0</v>
      </c>
      <c r="W75" s="44">
        <f t="shared" si="1"/>
        <v>1</v>
      </c>
    </row>
    <row r="76" spans="1:23" s="44" customFormat="1" ht="60" customHeight="1" x14ac:dyDescent="0.25">
      <c r="A76" s="6" t="s">
        <v>299</v>
      </c>
      <c r="B76" s="6" t="s">
        <v>296</v>
      </c>
      <c r="C76" s="6" t="s">
        <v>346</v>
      </c>
      <c r="D76" s="6" t="s">
        <v>300</v>
      </c>
      <c r="E76" s="6" t="s">
        <v>301</v>
      </c>
      <c r="F76" s="7">
        <v>0</v>
      </c>
      <c r="G76" s="7">
        <v>0</v>
      </c>
      <c r="H76" s="8" t="s">
        <v>37</v>
      </c>
      <c r="I76" s="6" t="s">
        <v>70</v>
      </c>
      <c r="J76" s="6"/>
      <c r="K76" s="7"/>
      <c r="L76" s="7"/>
      <c r="M76" s="8" t="s">
        <v>37</v>
      </c>
      <c r="N76" s="6"/>
      <c r="O76" s="6"/>
      <c r="P76" s="7"/>
      <c r="Q76" s="7"/>
      <c r="R76" s="8" t="s">
        <v>37</v>
      </c>
      <c r="S76" s="6"/>
      <c r="T76" s="44">
        <f>+COUNTIF(Tabla133[[#This Row],[Concepto]:[Concepto3]],"Concepto Favorable")</f>
        <v>0</v>
      </c>
      <c r="U76" s="44">
        <f>+COUNTIF(Tabla133[[#This Row],[Concepto]:[Concepto3]],"Concepto No Favorable")</f>
        <v>1</v>
      </c>
      <c r="V76" s="44">
        <f>+COUNTIF(Tabla133[[#This Row],[Concepto]:[Concepto3]],"Sin meta asignada en el periodo")</f>
        <v>0</v>
      </c>
      <c r="W76" s="44">
        <f t="shared" si="1"/>
        <v>0</v>
      </c>
    </row>
    <row r="77" spans="1:23" s="44" customFormat="1" ht="60" customHeight="1" x14ac:dyDescent="0.25">
      <c r="A77" s="6" t="s">
        <v>302</v>
      </c>
      <c r="B77" s="6" t="s">
        <v>296</v>
      </c>
      <c r="C77" s="6" t="s">
        <v>346</v>
      </c>
      <c r="D77" s="6" t="s">
        <v>303</v>
      </c>
      <c r="E77" s="6" t="s">
        <v>304</v>
      </c>
      <c r="F77" s="7">
        <v>0</v>
      </c>
      <c r="G77" s="7">
        <v>0</v>
      </c>
      <c r="H77" s="8" t="s">
        <v>37</v>
      </c>
      <c r="I77" s="6" t="s">
        <v>43</v>
      </c>
      <c r="J77" s="6"/>
      <c r="K77" s="7"/>
      <c r="L77" s="7"/>
      <c r="M77" s="8" t="s">
        <v>37</v>
      </c>
      <c r="N77" s="6"/>
      <c r="O77" s="6"/>
      <c r="P77" s="7"/>
      <c r="Q77" s="7"/>
      <c r="R77" s="8" t="s">
        <v>37</v>
      </c>
      <c r="S77" s="6"/>
      <c r="T77" s="44">
        <f>+COUNTIF(Tabla133[[#This Row],[Concepto]:[Concepto3]],"Concepto Favorable")</f>
        <v>0</v>
      </c>
      <c r="U77" s="44">
        <f>+COUNTIF(Tabla133[[#This Row],[Concepto]:[Concepto3]],"Concepto No Favorable")</f>
        <v>0</v>
      </c>
      <c r="V77" s="44">
        <f>+COUNTIF(Tabla133[[#This Row],[Concepto]:[Concepto3]],"Sin meta asignada en el periodo")</f>
        <v>1</v>
      </c>
      <c r="W77" s="44">
        <f t="shared" si="1"/>
        <v>1</v>
      </c>
    </row>
    <row r="78" spans="1:23" s="44" customFormat="1" ht="60" customHeight="1" x14ac:dyDescent="0.25">
      <c r="A78" s="6" t="s">
        <v>74</v>
      </c>
      <c r="B78" s="6" t="s">
        <v>66</v>
      </c>
      <c r="C78" s="6" t="s">
        <v>346</v>
      </c>
      <c r="D78" s="6" t="s">
        <v>75</v>
      </c>
      <c r="E78" s="6"/>
      <c r="F78" s="7"/>
      <c r="G78" s="7"/>
      <c r="H78" s="8" t="s">
        <v>37</v>
      </c>
      <c r="I78" s="6"/>
      <c r="J78" s="6" t="s">
        <v>77</v>
      </c>
      <c r="K78" s="7">
        <v>0</v>
      </c>
      <c r="L78" s="7">
        <v>0</v>
      </c>
      <c r="M78" s="8" t="s">
        <v>37</v>
      </c>
      <c r="N78" s="6" t="s">
        <v>70</v>
      </c>
      <c r="O78" s="6"/>
      <c r="P78" s="7"/>
      <c r="Q78" s="7"/>
      <c r="R78" s="8" t="s">
        <v>37</v>
      </c>
      <c r="S78" s="6"/>
      <c r="T78" s="44">
        <f>+COUNTIF(Tabla133[[#This Row],[Concepto]:[Concepto3]],"Concepto Favorable")</f>
        <v>0</v>
      </c>
      <c r="U78" s="44">
        <f>+COUNTIF(Tabla133[[#This Row],[Concepto]:[Concepto3]],"Concepto No Favorable")</f>
        <v>1</v>
      </c>
      <c r="V78" s="44">
        <f>+COUNTIF(Tabla133[[#This Row],[Concepto]:[Concepto3]],"Sin meta asignada en el periodo")</f>
        <v>0</v>
      </c>
      <c r="W78" s="44">
        <f t="shared" si="1"/>
        <v>0</v>
      </c>
    </row>
    <row r="79" spans="1:23" s="44" customFormat="1" ht="60" customHeight="1" x14ac:dyDescent="0.25">
      <c r="A79" s="6" t="s">
        <v>157</v>
      </c>
      <c r="B79" s="6" t="s">
        <v>158</v>
      </c>
      <c r="C79" s="6" t="s">
        <v>346</v>
      </c>
      <c r="D79" s="6" t="s">
        <v>159</v>
      </c>
      <c r="E79" s="6"/>
      <c r="F79" s="7"/>
      <c r="G79" s="7"/>
      <c r="H79" s="8" t="s">
        <v>37</v>
      </c>
      <c r="I79" s="6"/>
      <c r="J79" s="6" t="s">
        <v>161</v>
      </c>
      <c r="K79" s="7">
        <v>40</v>
      </c>
      <c r="L79" s="7">
        <v>40</v>
      </c>
      <c r="M79" s="8">
        <v>1</v>
      </c>
      <c r="N79" s="6" t="s">
        <v>34</v>
      </c>
      <c r="O79" s="6" t="s">
        <v>162</v>
      </c>
      <c r="P79" s="7">
        <v>1</v>
      </c>
      <c r="Q79" s="7">
        <v>1</v>
      </c>
      <c r="R79" s="8">
        <v>1</v>
      </c>
      <c r="S79" s="6" t="s">
        <v>34</v>
      </c>
      <c r="T79" s="44">
        <f>+COUNTIF(Tabla133[[#This Row],[Concepto]:[Concepto3]],"Concepto Favorable")</f>
        <v>2</v>
      </c>
      <c r="U79" s="44">
        <f>+COUNTIF(Tabla133[[#This Row],[Concepto]:[Concepto3]],"Concepto No Favorable")</f>
        <v>0</v>
      </c>
      <c r="V79" s="44">
        <f>+COUNTIF(Tabla133[[#This Row],[Concepto]:[Concepto3]],"Sin meta asignada en el periodo")</f>
        <v>0</v>
      </c>
      <c r="W79" s="44">
        <f t="shared" si="1"/>
        <v>2</v>
      </c>
    </row>
    <row r="80" spans="1:23" s="44" customFormat="1" ht="60" customHeight="1" x14ac:dyDescent="0.25">
      <c r="A80" s="12" t="s">
        <v>171</v>
      </c>
      <c r="B80" s="12" t="s">
        <v>172</v>
      </c>
      <c r="C80" s="12" t="s">
        <v>346</v>
      </c>
      <c r="D80" s="12" t="s">
        <v>173</v>
      </c>
      <c r="E80" s="12" t="s">
        <v>174</v>
      </c>
      <c r="F80" s="7">
        <v>4</v>
      </c>
      <c r="G80" s="7">
        <v>4</v>
      </c>
      <c r="H80" s="8">
        <v>1</v>
      </c>
      <c r="I80" s="6" t="s">
        <v>34</v>
      </c>
      <c r="J80" s="12"/>
      <c r="K80" s="13"/>
      <c r="L80" s="13"/>
      <c r="M80" s="14" t="s">
        <v>37</v>
      </c>
      <c r="N80" s="12"/>
      <c r="O80" s="12"/>
      <c r="P80" s="13"/>
      <c r="Q80" s="13"/>
      <c r="R80" s="14" t="s">
        <v>37</v>
      </c>
      <c r="S80" s="12"/>
      <c r="T80" s="44">
        <f>+COUNTIF(Tabla133[[#This Row],[Concepto]:[Concepto3]],"Concepto Favorable")</f>
        <v>1</v>
      </c>
      <c r="U80" s="44">
        <f>+COUNTIF(Tabla133[[#This Row],[Concepto]:[Concepto3]],"Concepto No Favorable")</f>
        <v>0</v>
      </c>
      <c r="V80" s="44">
        <f>+COUNTIF(Tabla133[[#This Row],[Concepto]:[Concepto3]],"Sin meta asignada en el periodo")</f>
        <v>0</v>
      </c>
      <c r="W80" s="44">
        <f t="shared" si="1"/>
        <v>1</v>
      </c>
    </row>
    <row r="81" spans="1:23" s="44" customFormat="1" ht="60" customHeight="1" x14ac:dyDescent="0.25">
      <c r="A81" s="6" t="s">
        <v>179</v>
      </c>
      <c r="B81" s="6" t="s">
        <v>172</v>
      </c>
      <c r="C81" s="6" t="s">
        <v>346</v>
      </c>
      <c r="D81" s="6" t="s">
        <v>342</v>
      </c>
      <c r="E81" s="6"/>
      <c r="F81" s="7"/>
      <c r="G81" s="7"/>
      <c r="H81" s="8" t="s">
        <v>37</v>
      </c>
      <c r="I81" s="6"/>
      <c r="J81" s="6"/>
      <c r="K81" s="7"/>
      <c r="L81" s="7"/>
      <c r="M81" s="8" t="s">
        <v>37</v>
      </c>
      <c r="N81" s="6"/>
      <c r="O81" s="6" t="s">
        <v>183</v>
      </c>
      <c r="P81" s="7">
        <v>1</v>
      </c>
      <c r="Q81" s="7">
        <v>1</v>
      </c>
      <c r="R81" s="8">
        <v>1</v>
      </c>
      <c r="S81" s="6" t="s">
        <v>34</v>
      </c>
      <c r="T81" s="44">
        <f>+COUNTIF(Tabla133[[#This Row],[Concepto]:[Concepto3]],"Concepto Favorable")</f>
        <v>1</v>
      </c>
      <c r="U81" s="44">
        <f>+COUNTIF(Tabla133[[#This Row],[Concepto]:[Concepto3]],"Concepto No Favorable")</f>
        <v>0</v>
      </c>
      <c r="V81" s="44">
        <f>+COUNTIF(Tabla133[[#This Row],[Concepto]:[Concepto3]],"Sin meta asignada en el periodo")</f>
        <v>0</v>
      </c>
      <c r="W81" s="44">
        <f t="shared" si="1"/>
        <v>1</v>
      </c>
    </row>
    <row r="82" spans="1:23" s="44" customFormat="1" ht="60" customHeight="1" x14ac:dyDescent="0.25">
      <c r="A82" s="6" t="s">
        <v>106</v>
      </c>
      <c r="B82" s="6" t="s">
        <v>107</v>
      </c>
      <c r="C82" s="6" t="s">
        <v>346</v>
      </c>
      <c r="D82" s="6" t="s">
        <v>108</v>
      </c>
      <c r="E82" s="6" t="s">
        <v>109</v>
      </c>
      <c r="F82" s="7">
        <v>1</v>
      </c>
      <c r="G82" s="7">
        <v>32</v>
      </c>
      <c r="H82" s="8">
        <v>1</v>
      </c>
      <c r="I82" s="6" t="s">
        <v>34</v>
      </c>
      <c r="J82" s="6" t="s">
        <v>110</v>
      </c>
      <c r="K82" s="7">
        <v>1</v>
      </c>
      <c r="L82" s="7">
        <v>1</v>
      </c>
      <c r="M82" s="8">
        <v>1</v>
      </c>
      <c r="N82" s="6" t="s">
        <v>43</v>
      </c>
      <c r="O82" s="6" t="s">
        <v>111</v>
      </c>
      <c r="P82" s="7">
        <v>0</v>
      </c>
      <c r="Q82" s="7">
        <v>0</v>
      </c>
      <c r="R82" s="8" t="s">
        <v>37</v>
      </c>
      <c r="S82" s="6" t="s">
        <v>70</v>
      </c>
      <c r="T82" s="44">
        <f>+COUNTIF(Tabla133[[#This Row],[Concepto]:[Concepto3]],"Concepto Favorable")</f>
        <v>1</v>
      </c>
      <c r="U82" s="44">
        <f>+COUNTIF(Tabla133[[#This Row],[Concepto]:[Concepto3]],"Concepto No Favorable")</f>
        <v>1</v>
      </c>
      <c r="V82" s="44">
        <f>+COUNTIF(Tabla133[[#This Row],[Concepto]:[Concepto3]],"Sin meta asignada en el periodo")</f>
        <v>1</v>
      </c>
      <c r="W82" s="44">
        <f t="shared" si="1"/>
        <v>2</v>
      </c>
    </row>
    <row r="83" spans="1:23" s="44" customFormat="1" ht="60" customHeight="1" x14ac:dyDescent="0.25">
      <c r="A83" s="6" t="s">
        <v>112</v>
      </c>
      <c r="B83" s="6" t="s">
        <v>107</v>
      </c>
      <c r="C83" s="6" t="s">
        <v>346</v>
      </c>
      <c r="D83" s="6" t="s">
        <v>113</v>
      </c>
      <c r="E83" s="6" t="s">
        <v>114</v>
      </c>
      <c r="F83" s="7">
        <v>1</v>
      </c>
      <c r="G83" s="7">
        <v>32</v>
      </c>
      <c r="H83" s="8">
        <v>1</v>
      </c>
      <c r="I83" s="6" t="s">
        <v>34</v>
      </c>
      <c r="J83" s="6"/>
      <c r="K83" s="7"/>
      <c r="L83" s="7"/>
      <c r="M83" s="8" t="s">
        <v>37</v>
      </c>
      <c r="N83" s="6"/>
      <c r="O83" s="6" t="s">
        <v>111</v>
      </c>
      <c r="P83" s="7">
        <v>1</v>
      </c>
      <c r="Q83" s="7">
        <v>1</v>
      </c>
      <c r="R83" s="8">
        <v>1</v>
      </c>
      <c r="S83" s="6" t="s">
        <v>70</v>
      </c>
      <c r="T83" s="44">
        <f>+COUNTIF(Tabla133[[#This Row],[Concepto]:[Concepto3]],"Concepto Favorable")</f>
        <v>1</v>
      </c>
      <c r="U83" s="44">
        <f>+COUNTIF(Tabla133[[#This Row],[Concepto]:[Concepto3]],"Concepto No Favorable")</f>
        <v>1</v>
      </c>
      <c r="V83" s="44">
        <f>+COUNTIF(Tabla133[[#This Row],[Concepto]:[Concepto3]],"Sin meta asignada en el periodo")</f>
        <v>0</v>
      </c>
      <c r="W83" s="44">
        <f t="shared" si="1"/>
        <v>1</v>
      </c>
    </row>
    <row r="84" spans="1:23" s="44" customFormat="1" ht="60" customHeight="1" x14ac:dyDescent="0.25">
      <c r="A84" s="6" t="s">
        <v>142</v>
      </c>
      <c r="B84" s="6" t="s">
        <v>143</v>
      </c>
      <c r="C84" s="6" t="s">
        <v>346</v>
      </c>
      <c r="D84" s="6" t="s">
        <v>144</v>
      </c>
      <c r="E84" s="6"/>
      <c r="F84" s="7"/>
      <c r="G84" s="7"/>
      <c r="H84" s="8" t="s">
        <v>37</v>
      </c>
      <c r="I84" s="6"/>
      <c r="J84" s="6" t="s">
        <v>146</v>
      </c>
      <c r="K84" s="7">
        <v>1</v>
      </c>
      <c r="L84" s="7">
        <v>1</v>
      </c>
      <c r="M84" s="8">
        <v>1</v>
      </c>
      <c r="N84" s="6" t="s">
        <v>34</v>
      </c>
      <c r="O84" s="6" t="s">
        <v>147</v>
      </c>
      <c r="P84" s="7">
        <v>4</v>
      </c>
      <c r="Q84" s="7">
        <v>4</v>
      </c>
      <c r="R84" s="8">
        <v>1</v>
      </c>
      <c r="S84" s="6" t="s">
        <v>34</v>
      </c>
      <c r="T84" s="44">
        <f>+COUNTIF(Tabla133[[#This Row],[Concepto]:[Concepto3]],"Concepto Favorable")</f>
        <v>2</v>
      </c>
      <c r="U84" s="44">
        <f>+COUNTIF(Tabla133[[#This Row],[Concepto]:[Concepto3]],"Concepto No Favorable")</f>
        <v>0</v>
      </c>
      <c r="V84" s="44">
        <f>+COUNTIF(Tabla133[[#This Row],[Concepto]:[Concepto3]],"Sin meta asignada en el periodo")</f>
        <v>0</v>
      </c>
      <c r="W84" s="44">
        <f t="shared" si="1"/>
        <v>2</v>
      </c>
    </row>
    <row r="85" spans="1:23" s="44" customFormat="1" ht="60" customHeight="1" x14ac:dyDescent="0.25">
      <c r="A85" s="6" t="s">
        <v>148</v>
      </c>
      <c r="B85" s="6" t="s">
        <v>143</v>
      </c>
      <c r="C85" s="6" t="s">
        <v>346</v>
      </c>
      <c r="D85" s="6" t="s">
        <v>149</v>
      </c>
      <c r="E85" s="6"/>
      <c r="F85" s="7"/>
      <c r="G85" s="7"/>
      <c r="H85" s="8" t="s">
        <v>37</v>
      </c>
      <c r="I85" s="6"/>
      <c r="J85" s="6" t="s">
        <v>151</v>
      </c>
      <c r="K85" s="7">
        <v>1</v>
      </c>
      <c r="L85" s="7">
        <v>1</v>
      </c>
      <c r="M85" s="8">
        <v>1</v>
      </c>
      <c r="N85" s="6" t="s">
        <v>34</v>
      </c>
      <c r="O85" s="6"/>
      <c r="P85" s="7"/>
      <c r="Q85" s="7"/>
      <c r="R85" s="8" t="s">
        <v>37</v>
      </c>
      <c r="S85" s="6"/>
      <c r="T85" s="44">
        <f>+COUNTIF(Tabla133[[#This Row],[Concepto]:[Concepto3]],"Concepto Favorable")</f>
        <v>1</v>
      </c>
      <c r="U85" s="44">
        <f>+COUNTIF(Tabla133[[#This Row],[Concepto]:[Concepto3]],"Concepto No Favorable")</f>
        <v>0</v>
      </c>
      <c r="V85" s="44">
        <f>+COUNTIF(Tabla133[[#This Row],[Concepto]:[Concepto3]],"Sin meta asignada en el periodo")</f>
        <v>0</v>
      </c>
      <c r="W85" s="44">
        <f t="shared" si="1"/>
        <v>1</v>
      </c>
    </row>
    <row r="86" spans="1:23" s="44" customFormat="1" ht="60" customHeight="1" x14ac:dyDescent="0.25">
      <c r="A86" s="6" t="s">
        <v>92</v>
      </c>
      <c r="B86" s="6" t="s">
        <v>93</v>
      </c>
      <c r="C86" s="6" t="s">
        <v>346</v>
      </c>
      <c r="D86" s="6" t="s">
        <v>341</v>
      </c>
      <c r="E86" s="6" t="s">
        <v>95</v>
      </c>
      <c r="F86" s="7">
        <v>4</v>
      </c>
      <c r="G86" s="7">
        <v>4</v>
      </c>
      <c r="H86" s="8">
        <v>1</v>
      </c>
      <c r="I86" s="6" t="s">
        <v>34</v>
      </c>
      <c r="J86" s="6"/>
      <c r="K86" s="7"/>
      <c r="L86" s="7"/>
      <c r="M86" s="8" t="s">
        <v>37</v>
      </c>
      <c r="N86" s="6"/>
      <c r="O86" s="6"/>
      <c r="P86" s="7"/>
      <c r="Q86" s="7"/>
      <c r="R86" s="8" t="s">
        <v>37</v>
      </c>
      <c r="S86" s="6"/>
      <c r="T86" s="44">
        <f>+COUNTIF(Tabla133[[#This Row],[Concepto]:[Concepto3]],"Concepto Favorable")</f>
        <v>1</v>
      </c>
      <c r="U86" s="44">
        <f>+COUNTIF(Tabla133[[#This Row],[Concepto]:[Concepto3]],"Concepto No Favorable")</f>
        <v>0</v>
      </c>
      <c r="V86" s="44">
        <f>+COUNTIF(Tabla133[[#This Row],[Concepto]:[Concepto3]],"Sin meta asignada en el periodo")</f>
        <v>0</v>
      </c>
      <c r="W86" s="44">
        <f t="shared" si="1"/>
        <v>1</v>
      </c>
    </row>
    <row r="87" spans="1:23" s="44" customFormat="1" ht="60" customHeight="1" x14ac:dyDescent="0.25">
      <c r="A87" s="6" t="s">
        <v>99</v>
      </c>
      <c r="B87" s="6" t="s">
        <v>93</v>
      </c>
      <c r="C87" s="6" t="s">
        <v>346</v>
      </c>
      <c r="D87" s="6" t="s">
        <v>100</v>
      </c>
      <c r="E87" s="6" t="s">
        <v>101</v>
      </c>
      <c r="F87" s="7">
        <v>4</v>
      </c>
      <c r="G87" s="7">
        <v>4</v>
      </c>
      <c r="H87" s="8">
        <v>1</v>
      </c>
      <c r="I87" s="6" t="s">
        <v>34</v>
      </c>
      <c r="J87" s="6"/>
      <c r="K87" s="7"/>
      <c r="L87" s="7"/>
      <c r="M87" s="8" t="s">
        <v>37</v>
      </c>
      <c r="N87" s="6"/>
      <c r="O87" s="6"/>
      <c r="P87" s="7"/>
      <c r="Q87" s="7"/>
      <c r="R87" s="8" t="s">
        <v>37</v>
      </c>
      <c r="S87" s="6"/>
      <c r="T87" s="44">
        <f>+COUNTIF(Tabla133[[#This Row],[Concepto]:[Concepto3]],"Concepto Favorable")</f>
        <v>1</v>
      </c>
      <c r="U87" s="44">
        <f>+COUNTIF(Tabla133[[#This Row],[Concepto]:[Concepto3]],"Concepto No Favorable")</f>
        <v>0</v>
      </c>
      <c r="V87" s="44">
        <f>+COUNTIF(Tabla133[[#This Row],[Concepto]:[Concepto3]],"Sin meta asignada en el periodo")</f>
        <v>0</v>
      </c>
      <c r="W87" s="44">
        <f t="shared" si="1"/>
        <v>1</v>
      </c>
    </row>
    <row r="88" spans="1:23" s="44" customFormat="1" ht="60" customHeight="1" x14ac:dyDescent="0.25">
      <c r="A88" s="6" t="s">
        <v>125</v>
      </c>
      <c r="B88" s="6" t="s">
        <v>121</v>
      </c>
      <c r="C88" s="6" t="s">
        <v>346</v>
      </c>
      <c r="D88" s="6" t="s">
        <v>126</v>
      </c>
      <c r="E88" s="6" t="s">
        <v>127</v>
      </c>
      <c r="F88" s="7">
        <v>0</v>
      </c>
      <c r="G88" s="7">
        <v>0</v>
      </c>
      <c r="H88" s="8" t="s">
        <v>37</v>
      </c>
      <c r="I88" s="6" t="s">
        <v>70</v>
      </c>
      <c r="J88" s="6"/>
      <c r="K88" s="7"/>
      <c r="L88" s="7"/>
      <c r="M88" s="8" t="s">
        <v>37</v>
      </c>
      <c r="N88" s="6"/>
      <c r="O88" s="6"/>
      <c r="P88" s="7"/>
      <c r="Q88" s="7"/>
      <c r="R88" s="8" t="s">
        <v>37</v>
      </c>
      <c r="S88" s="6"/>
      <c r="T88" s="44">
        <f>+COUNTIF(Tabla133[[#This Row],[Concepto]:[Concepto3]],"Concepto Favorable")</f>
        <v>0</v>
      </c>
      <c r="U88" s="44">
        <f>+COUNTIF(Tabla133[[#This Row],[Concepto]:[Concepto3]],"Concepto No Favorable")</f>
        <v>1</v>
      </c>
      <c r="V88" s="44">
        <f>+COUNTIF(Tabla133[[#This Row],[Concepto]:[Concepto3]],"Sin meta asignada en el periodo")</f>
        <v>0</v>
      </c>
      <c r="W88" s="44">
        <f t="shared" si="1"/>
        <v>0</v>
      </c>
    </row>
    <row r="89" spans="1:23" s="44" customFormat="1" ht="60" customHeight="1" x14ac:dyDescent="0.25">
      <c r="A89" s="6" t="s">
        <v>78</v>
      </c>
      <c r="B89" s="6" t="s">
        <v>79</v>
      </c>
      <c r="C89" s="6" t="s">
        <v>347</v>
      </c>
      <c r="D89" s="6" t="s">
        <v>80</v>
      </c>
      <c r="E89" s="6" t="s">
        <v>81</v>
      </c>
      <c r="F89" s="7">
        <v>4</v>
      </c>
      <c r="G89" s="7">
        <v>4</v>
      </c>
      <c r="H89" s="8">
        <v>1</v>
      </c>
      <c r="I89" s="6" t="s">
        <v>34</v>
      </c>
      <c r="J89" s="6"/>
      <c r="K89" s="7"/>
      <c r="L89" s="7"/>
      <c r="M89" s="8" t="s">
        <v>37</v>
      </c>
      <c r="N89" s="6"/>
      <c r="O89" s="6"/>
      <c r="P89" s="7"/>
      <c r="Q89" s="7"/>
      <c r="R89" s="8" t="s">
        <v>37</v>
      </c>
      <c r="S89" s="6"/>
      <c r="T89" s="44">
        <f>+COUNTIF(Tabla133[[#This Row],[Concepto]:[Concepto3]],"Concepto Favorable")</f>
        <v>1</v>
      </c>
      <c r="U89" s="44">
        <f>+COUNTIF(Tabla133[[#This Row],[Concepto]:[Concepto3]],"Concepto No Favorable")</f>
        <v>0</v>
      </c>
      <c r="V89" s="44">
        <f>+COUNTIF(Tabla133[[#This Row],[Concepto]:[Concepto3]],"Sin meta asignada en el periodo")</f>
        <v>0</v>
      </c>
      <c r="W89" s="44">
        <f t="shared" si="1"/>
        <v>1</v>
      </c>
    </row>
    <row r="90" spans="1:23" s="44" customFormat="1" ht="60" customHeight="1" x14ac:dyDescent="0.25">
      <c r="A90" s="6" t="s">
        <v>83</v>
      </c>
      <c r="B90" s="6" t="s">
        <v>79</v>
      </c>
      <c r="C90" s="6" t="s">
        <v>347</v>
      </c>
      <c r="D90" s="6" t="s">
        <v>84</v>
      </c>
      <c r="E90" s="6" t="s">
        <v>85</v>
      </c>
      <c r="F90" s="7">
        <v>0</v>
      </c>
      <c r="G90" s="7">
        <v>0</v>
      </c>
      <c r="H90" s="8" t="s">
        <v>37</v>
      </c>
      <c r="I90" s="6" t="s">
        <v>34</v>
      </c>
      <c r="J90" s="6"/>
      <c r="K90" s="7"/>
      <c r="L90" s="7"/>
      <c r="M90" s="8" t="s">
        <v>37</v>
      </c>
      <c r="N90" s="6"/>
      <c r="O90" s="6"/>
      <c r="P90" s="7"/>
      <c r="Q90" s="7"/>
      <c r="R90" s="8" t="s">
        <v>37</v>
      </c>
      <c r="S90" s="6"/>
      <c r="T90" s="44">
        <f>+COUNTIF(Tabla133[[#This Row],[Concepto]:[Concepto3]],"Concepto Favorable")</f>
        <v>1</v>
      </c>
      <c r="U90" s="44">
        <f>+COUNTIF(Tabla133[[#This Row],[Concepto]:[Concepto3]],"Concepto No Favorable")</f>
        <v>0</v>
      </c>
      <c r="V90" s="44">
        <f>+COUNTIF(Tabla133[[#This Row],[Concepto]:[Concepto3]],"Sin meta asignada en el periodo")</f>
        <v>0</v>
      </c>
      <c r="W90" s="44">
        <f t="shared" si="1"/>
        <v>1</v>
      </c>
    </row>
    <row r="91" spans="1:23" s="44" customFormat="1" ht="60" customHeight="1" x14ac:dyDescent="0.25">
      <c r="A91" s="6" t="s">
        <v>87</v>
      </c>
      <c r="B91" s="6" t="s">
        <v>79</v>
      </c>
      <c r="C91" s="6" t="s">
        <v>347</v>
      </c>
      <c r="D91" s="6" t="s">
        <v>88</v>
      </c>
      <c r="E91" s="6"/>
      <c r="F91" s="7"/>
      <c r="G91" s="7"/>
      <c r="H91" s="8" t="s">
        <v>37</v>
      </c>
      <c r="I91" s="6"/>
      <c r="J91" s="6" t="s">
        <v>90</v>
      </c>
      <c r="K91" s="7">
        <v>0</v>
      </c>
      <c r="L91" s="7">
        <v>0</v>
      </c>
      <c r="M91" s="8" t="s">
        <v>37</v>
      </c>
      <c r="N91" s="6" t="s">
        <v>34</v>
      </c>
      <c r="O91" s="6"/>
      <c r="P91" s="7"/>
      <c r="Q91" s="7"/>
      <c r="R91" s="8" t="s">
        <v>37</v>
      </c>
      <c r="S91" s="6"/>
      <c r="T91" s="44">
        <f>+COUNTIF(Tabla133[[#This Row],[Concepto]:[Concepto3]],"Concepto Favorable")</f>
        <v>1</v>
      </c>
      <c r="U91" s="44">
        <f>+COUNTIF(Tabla133[[#This Row],[Concepto]:[Concepto3]],"Concepto No Favorable")</f>
        <v>0</v>
      </c>
      <c r="V91" s="44">
        <f>+COUNTIF(Tabla133[[#This Row],[Concepto]:[Concepto3]],"Sin meta asignada en el periodo")</f>
        <v>0</v>
      </c>
      <c r="W91" s="44">
        <f t="shared" si="1"/>
        <v>1</v>
      </c>
    </row>
    <row r="92" spans="1:23" s="44" customFormat="1" ht="60" customHeight="1" x14ac:dyDescent="0.25">
      <c r="A92" s="6" t="s">
        <v>295</v>
      </c>
      <c r="B92" s="6" t="s">
        <v>296</v>
      </c>
      <c r="C92" s="6" t="s">
        <v>347</v>
      </c>
      <c r="D92" s="6" t="s">
        <v>297</v>
      </c>
      <c r="E92" s="6" t="s">
        <v>298</v>
      </c>
      <c r="F92" s="7">
        <v>4</v>
      </c>
      <c r="G92" s="7">
        <v>4</v>
      </c>
      <c r="H92" s="8">
        <v>1</v>
      </c>
      <c r="I92" s="6" t="s">
        <v>34</v>
      </c>
      <c r="J92" s="6"/>
      <c r="K92" s="7"/>
      <c r="L92" s="7"/>
      <c r="M92" s="8" t="s">
        <v>37</v>
      </c>
      <c r="N92" s="6"/>
      <c r="O92" s="6"/>
      <c r="P92" s="7"/>
      <c r="Q92" s="7"/>
      <c r="R92" s="8" t="s">
        <v>37</v>
      </c>
      <c r="S92" s="6"/>
      <c r="T92" s="44">
        <f>+COUNTIF(Tabla133[[#This Row],[Concepto]:[Concepto3]],"Concepto Favorable")</f>
        <v>1</v>
      </c>
      <c r="U92" s="44">
        <f>+COUNTIF(Tabla133[[#This Row],[Concepto]:[Concepto3]],"Concepto No Favorable")</f>
        <v>0</v>
      </c>
      <c r="V92" s="44">
        <f>+COUNTIF(Tabla133[[#This Row],[Concepto]:[Concepto3]],"Sin meta asignada en el periodo")</f>
        <v>0</v>
      </c>
      <c r="W92" s="44">
        <f t="shared" si="1"/>
        <v>1</v>
      </c>
    </row>
    <row r="93" spans="1:23" s="44" customFormat="1" ht="60" customHeight="1" x14ac:dyDescent="0.25">
      <c r="A93" s="6" t="s">
        <v>299</v>
      </c>
      <c r="B93" s="6" t="s">
        <v>296</v>
      </c>
      <c r="C93" s="6" t="s">
        <v>347</v>
      </c>
      <c r="D93" s="6" t="s">
        <v>300</v>
      </c>
      <c r="E93" s="6" t="s">
        <v>301</v>
      </c>
      <c r="F93" s="7">
        <v>1</v>
      </c>
      <c r="G93" s="7">
        <v>1</v>
      </c>
      <c r="H93" s="8">
        <v>1</v>
      </c>
      <c r="I93" s="6" t="s">
        <v>34</v>
      </c>
      <c r="J93" s="6"/>
      <c r="K93" s="7"/>
      <c r="L93" s="7"/>
      <c r="M93" s="8" t="s">
        <v>37</v>
      </c>
      <c r="N93" s="6"/>
      <c r="O93" s="6"/>
      <c r="P93" s="7"/>
      <c r="Q93" s="7"/>
      <c r="R93" s="8" t="s">
        <v>37</v>
      </c>
      <c r="S93" s="6"/>
      <c r="T93" s="44">
        <f>+COUNTIF(Tabla133[[#This Row],[Concepto]:[Concepto3]],"Concepto Favorable")</f>
        <v>1</v>
      </c>
      <c r="U93" s="44">
        <f>+COUNTIF(Tabla133[[#This Row],[Concepto]:[Concepto3]],"Concepto No Favorable")</f>
        <v>0</v>
      </c>
      <c r="V93" s="44">
        <f>+COUNTIF(Tabla133[[#This Row],[Concepto]:[Concepto3]],"Sin meta asignada en el periodo")</f>
        <v>0</v>
      </c>
      <c r="W93" s="44">
        <f t="shared" si="1"/>
        <v>1</v>
      </c>
    </row>
    <row r="94" spans="1:23" s="44" customFormat="1" ht="60" customHeight="1" x14ac:dyDescent="0.25">
      <c r="A94" s="6" t="s">
        <v>302</v>
      </c>
      <c r="B94" s="6" t="s">
        <v>296</v>
      </c>
      <c r="C94" s="6" t="s">
        <v>347</v>
      </c>
      <c r="D94" s="6" t="s">
        <v>303</v>
      </c>
      <c r="E94" s="6" t="s">
        <v>304</v>
      </c>
      <c r="F94" s="7">
        <v>0</v>
      </c>
      <c r="G94" s="7">
        <v>0</v>
      </c>
      <c r="H94" s="8" t="s">
        <v>37</v>
      </c>
      <c r="I94" s="6" t="s">
        <v>43</v>
      </c>
      <c r="J94" s="6"/>
      <c r="K94" s="7"/>
      <c r="L94" s="7"/>
      <c r="M94" s="8" t="s">
        <v>37</v>
      </c>
      <c r="N94" s="6"/>
      <c r="O94" s="6"/>
      <c r="P94" s="7"/>
      <c r="Q94" s="7"/>
      <c r="R94" s="8" t="s">
        <v>37</v>
      </c>
      <c r="S94" s="6"/>
      <c r="T94" s="44">
        <f>+COUNTIF(Tabla133[[#This Row],[Concepto]:[Concepto3]],"Concepto Favorable")</f>
        <v>0</v>
      </c>
      <c r="U94" s="44">
        <f>+COUNTIF(Tabla133[[#This Row],[Concepto]:[Concepto3]],"Concepto No Favorable")</f>
        <v>0</v>
      </c>
      <c r="V94" s="44">
        <f>+COUNTIF(Tabla133[[#This Row],[Concepto]:[Concepto3]],"Sin meta asignada en el periodo")</f>
        <v>1</v>
      </c>
      <c r="W94" s="44">
        <f t="shared" si="1"/>
        <v>1</v>
      </c>
    </row>
    <row r="95" spans="1:23" s="44" customFormat="1" ht="60" customHeight="1" x14ac:dyDescent="0.25">
      <c r="A95" s="6" t="s">
        <v>74</v>
      </c>
      <c r="B95" s="6" t="s">
        <v>66</v>
      </c>
      <c r="C95" s="6" t="s">
        <v>347</v>
      </c>
      <c r="D95" s="6" t="s">
        <v>75</v>
      </c>
      <c r="E95" s="6"/>
      <c r="F95" s="7"/>
      <c r="G95" s="7"/>
      <c r="H95" s="8" t="s">
        <v>37</v>
      </c>
      <c r="I95" s="6"/>
      <c r="J95" s="6" t="s">
        <v>77</v>
      </c>
      <c r="K95" s="7">
        <v>1</v>
      </c>
      <c r="L95" s="7">
        <v>1</v>
      </c>
      <c r="M95" s="8">
        <v>1</v>
      </c>
      <c r="N95" s="6" t="s">
        <v>34</v>
      </c>
      <c r="O95" s="6"/>
      <c r="P95" s="7"/>
      <c r="Q95" s="7"/>
      <c r="R95" s="8" t="s">
        <v>37</v>
      </c>
      <c r="S95" s="6"/>
      <c r="T95" s="44">
        <f>+COUNTIF(Tabla133[[#This Row],[Concepto]:[Concepto3]],"Concepto Favorable")</f>
        <v>1</v>
      </c>
      <c r="U95" s="44">
        <f>+COUNTIF(Tabla133[[#This Row],[Concepto]:[Concepto3]],"Concepto No Favorable")</f>
        <v>0</v>
      </c>
      <c r="V95" s="44">
        <f>+COUNTIF(Tabla133[[#This Row],[Concepto]:[Concepto3]],"Sin meta asignada en el periodo")</f>
        <v>0</v>
      </c>
      <c r="W95" s="44">
        <f t="shared" si="1"/>
        <v>1</v>
      </c>
    </row>
    <row r="96" spans="1:23" s="44" customFormat="1" ht="60" customHeight="1" x14ac:dyDescent="0.25">
      <c r="A96" s="6" t="s">
        <v>157</v>
      </c>
      <c r="B96" s="6" t="s">
        <v>158</v>
      </c>
      <c r="C96" s="6" t="s">
        <v>347</v>
      </c>
      <c r="D96" s="6" t="s">
        <v>159</v>
      </c>
      <c r="E96" s="6"/>
      <c r="F96" s="7"/>
      <c r="G96" s="7"/>
      <c r="H96" s="8" t="s">
        <v>37</v>
      </c>
      <c r="I96" s="6"/>
      <c r="J96" s="6" t="s">
        <v>161</v>
      </c>
      <c r="K96" s="7">
        <v>4</v>
      </c>
      <c r="L96" s="7">
        <v>4</v>
      </c>
      <c r="M96" s="8">
        <v>1</v>
      </c>
      <c r="N96" s="6" t="s">
        <v>34</v>
      </c>
      <c r="O96" s="6" t="s">
        <v>162</v>
      </c>
      <c r="P96" s="7">
        <v>3</v>
      </c>
      <c r="Q96" s="7">
        <v>3</v>
      </c>
      <c r="R96" s="8">
        <v>1</v>
      </c>
      <c r="S96" s="6" t="s">
        <v>34</v>
      </c>
      <c r="T96" s="44">
        <f>+COUNTIF(Tabla133[[#This Row],[Concepto]:[Concepto3]],"Concepto Favorable")</f>
        <v>2</v>
      </c>
      <c r="U96" s="44">
        <f>+COUNTIF(Tabla133[[#This Row],[Concepto]:[Concepto3]],"Concepto No Favorable")</f>
        <v>0</v>
      </c>
      <c r="V96" s="44">
        <f>+COUNTIF(Tabla133[[#This Row],[Concepto]:[Concepto3]],"Sin meta asignada en el periodo")</f>
        <v>0</v>
      </c>
      <c r="W96" s="44">
        <f t="shared" si="1"/>
        <v>2</v>
      </c>
    </row>
    <row r="97" spans="1:23" s="44" customFormat="1" ht="60" customHeight="1" x14ac:dyDescent="0.25">
      <c r="A97" s="6" t="s">
        <v>171</v>
      </c>
      <c r="B97" s="6" t="s">
        <v>172</v>
      </c>
      <c r="C97" s="6" t="s">
        <v>347</v>
      </c>
      <c r="D97" s="6" t="s">
        <v>173</v>
      </c>
      <c r="E97" s="6" t="s">
        <v>174</v>
      </c>
      <c r="F97" s="7">
        <v>4</v>
      </c>
      <c r="G97" s="7">
        <v>4</v>
      </c>
      <c r="H97" s="8">
        <v>1</v>
      </c>
      <c r="I97" s="6" t="s">
        <v>34</v>
      </c>
      <c r="J97" s="6"/>
      <c r="K97" s="7"/>
      <c r="L97" s="7"/>
      <c r="M97" s="8" t="s">
        <v>37</v>
      </c>
      <c r="N97" s="6"/>
      <c r="O97" s="6"/>
      <c r="P97" s="7"/>
      <c r="Q97" s="7"/>
      <c r="R97" s="8" t="s">
        <v>37</v>
      </c>
      <c r="S97" s="6"/>
      <c r="T97" s="44">
        <f>+COUNTIF(Tabla133[[#This Row],[Concepto]:[Concepto3]],"Concepto Favorable")</f>
        <v>1</v>
      </c>
      <c r="U97" s="44">
        <f>+COUNTIF(Tabla133[[#This Row],[Concepto]:[Concepto3]],"Concepto No Favorable")</f>
        <v>0</v>
      </c>
      <c r="V97" s="44">
        <f>+COUNTIF(Tabla133[[#This Row],[Concepto]:[Concepto3]],"Sin meta asignada en el periodo")</f>
        <v>0</v>
      </c>
      <c r="W97" s="44">
        <f t="shared" si="1"/>
        <v>1</v>
      </c>
    </row>
    <row r="98" spans="1:23" s="44" customFormat="1" ht="60" customHeight="1" x14ac:dyDescent="0.25">
      <c r="A98" s="6" t="s">
        <v>179</v>
      </c>
      <c r="B98" s="6" t="s">
        <v>172</v>
      </c>
      <c r="C98" s="6" t="s">
        <v>347</v>
      </c>
      <c r="D98" s="6" t="s">
        <v>342</v>
      </c>
      <c r="E98" s="6"/>
      <c r="F98" s="7"/>
      <c r="G98" s="7"/>
      <c r="H98" s="8" t="s">
        <v>37</v>
      </c>
      <c r="I98" s="6"/>
      <c r="J98" s="6"/>
      <c r="K98" s="7"/>
      <c r="L98" s="7"/>
      <c r="M98" s="8" t="s">
        <v>37</v>
      </c>
      <c r="N98" s="6"/>
      <c r="O98" s="6" t="s">
        <v>183</v>
      </c>
      <c r="P98" s="7">
        <v>8</v>
      </c>
      <c r="Q98" s="7">
        <v>8</v>
      </c>
      <c r="R98" s="8">
        <v>1</v>
      </c>
      <c r="S98" s="6" t="s">
        <v>34</v>
      </c>
      <c r="T98" s="44">
        <f>+COUNTIF(Tabla133[[#This Row],[Concepto]:[Concepto3]],"Concepto Favorable")</f>
        <v>1</v>
      </c>
      <c r="U98" s="44">
        <f>+COUNTIF(Tabla133[[#This Row],[Concepto]:[Concepto3]],"Concepto No Favorable")</f>
        <v>0</v>
      </c>
      <c r="V98" s="44">
        <f>+COUNTIF(Tabla133[[#This Row],[Concepto]:[Concepto3]],"Sin meta asignada en el periodo")</f>
        <v>0</v>
      </c>
      <c r="W98" s="44">
        <f t="shared" si="1"/>
        <v>1</v>
      </c>
    </row>
    <row r="99" spans="1:23" s="44" customFormat="1" ht="60" customHeight="1" x14ac:dyDescent="0.25">
      <c r="A99" s="6" t="s">
        <v>106</v>
      </c>
      <c r="B99" s="6" t="s">
        <v>107</v>
      </c>
      <c r="C99" s="6" t="s">
        <v>347</v>
      </c>
      <c r="D99" s="6" t="s">
        <v>108</v>
      </c>
      <c r="E99" s="6" t="s">
        <v>109</v>
      </c>
      <c r="F99" s="7">
        <v>32</v>
      </c>
      <c r="G99" s="7">
        <v>32</v>
      </c>
      <c r="H99" s="8">
        <v>1</v>
      </c>
      <c r="I99" s="6" t="s">
        <v>34</v>
      </c>
      <c r="J99" s="6" t="s">
        <v>110</v>
      </c>
      <c r="K99" s="7">
        <v>6</v>
      </c>
      <c r="L99" s="7">
        <v>6</v>
      </c>
      <c r="M99" s="8">
        <v>1</v>
      </c>
      <c r="N99" s="6" t="s">
        <v>34</v>
      </c>
      <c r="O99" s="6" t="s">
        <v>111</v>
      </c>
      <c r="P99" s="7">
        <v>2</v>
      </c>
      <c r="Q99" s="7">
        <v>2</v>
      </c>
      <c r="R99" s="8">
        <v>1</v>
      </c>
      <c r="S99" s="6" t="s">
        <v>34</v>
      </c>
      <c r="T99" s="44">
        <f>+COUNTIF(Tabla133[[#This Row],[Concepto]:[Concepto3]],"Concepto Favorable")</f>
        <v>3</v>
      </c>
      <c r="U99" s="44">
        <f>+COUNTIF(Tabla133[[#This Row],[Concepto]:[Concepto3]],"Concepto No Favorable")</f>
        <v>0</v>
      </c>
      <c r="V99" s="44">
        <f>+COUNTIF(Tabla133[[#This Row],[Concepto]:[Concepto3]],"Sin meta asignada en el periodo")</f>
        <v>0</v>
      </c>
      <c r="W99" s="44">
        <f t="shared" si="1"/>
        <v>3</v>
      </c>
    </row>
    <row r="100" spans="1:23" s="44" customFormat="1" ht="60" customHeight="1" x14ac:dyDescent="0.25">
      <c r="A100" s="6" t="s">
        <v>112</v>
      </c>
      <c r="B100" s="6" t="s">
        <v>107</v>
      </c>
      <c r="C100" s="6" t="s">
        <v>347</v>
      </c>
      <c r="D100" s="6" t="s">
        <v>113</v>
      </c>
      <c r="E100" s="6" t="s">
        <v>114</v>
      </c>
      <c r="F100" s="7">
        <v>32</v>
      </c>
      <c r="G100" s="7">
        <v>32</v>
      </c>
      <c r="H100" s="8">
        <v>1</v>
      </c>
      <c r="I100" s="6" t="s">
        <v>34</v>
      </c>
      <c r="J100" s="6"/>
      <c r="K100" s="7"/>
      <c r="L100" s="7"/>
      <c r="M100" s="8" t="s">
        <v>37</v>
      </c>
      <c r="N100" s="6"/>
      <c r="O100" s="6" t="s">
        <v>111</v>
      </c>
      <c r="P100" s="7">
        <v>2</v>
      </c>
      <c r="Q100" s="7">
        <v>2</v>
      </c>
      <c r="R100" s="8">
        <v>1</v>
      </c>
      <c r="S100" s="6" t="s">
        <v>34</v>
      </c>
      <c r="T100" s="44">
        <f>+COUNTIF(Tabla133[[#This Row],[Concepto]:[Concepto3]],"Concepto Favorable")</f>
        <v>2</v>
      </c>
      <c r="U100" s="44">
        <f>+COUNTIF(Tabla133[[#This Row],[Concepto]:[Concepto3]],"Concepto No Favorable")</f>
        <v>0</v>
      </c>
      <c r="V100" s="44">
        <f>+COUNTIF(Tabla133[[#This Row],[Concepto]:[Concepto3]],"Sin meta asignada en el periodo")</f>
        <v>0</v>
      </c>
      <c r="W100" s="44">
        <f t="shared" si="1"/>
        <v>2</v>
      </c>
    </row>
    <row r="101" spans="1:23" s="44" customFormat="1" ht="60" customHeight="1" x14ac:dyDescent="0.25">
      <c r="A101" s="6" t="s">
        <v>142</v>
      </c>
      <c r="B101" s="6" t="s">
        <v>143</v>
      </c>
      <c r="C101" s="6" t="s">
        <v>347</v>
      </c>
      <c r="D101" s="6" t="s">
        <v>144</v>
      </c>
      <c r="E101" s="6"/>
      <c r="F101" s="7"/>
      <c r="G101" s="7"/>
      <c r="H101" s="8" t="s">
        <v>37</v>
      </c>
      <c r="I101" s="6"/>
      <c r="J101" s="6" t="s">
        <v>146</v>
      </c>
      <c r="K101" s="7">
        <v>4</v>
      </c>
      <c r="L101" s="7">
        <v>4</v>
      </c>
      <c r="M101" s="8">
        <v>1</v>
      </c>
      <c r="N101" s="6" t="s">
        <v>34</v>
      </c>
      <c r="O101" s="6" t="s">
        <v>147</v>
      </c>
      <c r="P101" s="7">
        <v>2</v>
      </c>
      <c r="Q101" s="7">
        <v>2</v>
      </c>
      <c r="R101" s="8">
        <v>1</v>
      </c>
      <c r="S101" s="6" t="s">
        <v>34</v>
      </c>
      <c r="T101" s="44">
        <f>+COUNTIF(Tabla133[[#This Row],[Concepto]:[Concepto3]],"Concepto Favorable")</f>
        <v>2</v>
      </c>
      <c r="U101" s="44">
        <f>+COUNTIF(Tabla133[[#This Row],[Concepto]:[Concepto3]],"Concepto No Favorable")</f>
        <v>0</v>
      </c>
      <c r="V101" s="44">
        <f>+COUNTIF(Tabla133[[#This Row],[Concepto]:[Concepto3]],"Sin meta asignada en el periodo")</f>
        <v>0</v>
      </c>
      <c r="W101" s="44">
        <f t="shared" si="1"/>
        <v>2</v>
      </c>
    </row>
    <row r="102" spans="1:23" s="44" customFormat="1" ht="60" customHeight="1" x14ac:dyDescent="0.25">
      <c r="A102" s="6" t="s">
        <v>148</v>
      </c>
      <c r="B102" s="6" t="s">
        <v>143</v>
      </c>
      <c r="C102" s="6" t="s">
        <v>347</v>
      </c>
      <c r="D102" s="6" t="s">
        <v>149</v>
      </c>
      <c r="E102" s="6"/>
      <c r="F102" s="7"/>
      <c r="G102" s="7"/>
      <c r="H102" s="8" t="s">
        <v>37</v>
      </c>
      <c r="I102" s="6"/>
      <c r="J102" s="6" t="s">
        <v>151</v>
      </c>
      <c r="K102" s="7">
        <v>1</v>
      </c>
      <c r="L102" s="7">
        <v>1</v>
      </c>
      <c r="M102" s="8">
        <v>1</v>
      </c>
      <c r="N102" s="6" t="s">
        <v>34</v>
      </c>
      <c r="O102" s="6"/>
      <c r="P102" s="7"/>
      <c r="Q102" s="7"/>
      <c r="R102" s="8" t="s">
        <v>37</v>
      </c>
      <c r="S102" s="6"/>
      <c r="T102" s="44">
        <f>+COUNTIF(Tabla133[[#This Row],[Concepto]:[Concepto3]],"Concepto Favorable")</f>
        <v>1</v>
      </c>
      <c r="U102" s="44">
        <f>+COUNTIF(Tabla133[[#This Row],[Concepto]:[Concepto3]],"Concepto No Favorable")</f>
        <v>0</v>
      </c>
      <c r="V102" s="44">
        <f>+COUNTIF(Tabla133[[#This Row],[Concepto]:[Concepto3]],"Sin meta asignada en el periodo")</f>
        <v>0</v>
      </c>
      <c r="W102" s="44">
        <f t="shared" si="1"/>
        <v>1</v>
      </c>
    </row>
    <row r="103" spans="1:23" s="44" customFormat="1" ht="60" customHeight="1" x14ac:dyDescent="0.25">
      <c r="A103" s="6" t="s">
        <v>92</v>
      </c>
      <c r="B103" s="6" t="s">
        <v>93</v>
      </c>
      <c r="C103" s="6" t="s">
        <v>347</v>
      </c>
      <c r="D103" s="6" t="s">
        <v>341</v>
      </c>
      <c r="E103" s="6" t="s">
        <v>95</v>
      </c>
      <c r="F103" s="7">
        <v>4</v>
      </c>
      <c r="G103" s="7">
        <v>4</v>
      </c>
      <c r="H103" s="8">
        <v>1</v>
      </c>
      <c r="I103" s="6" t="s">
        <v>34</v>
      </c>
      <c r="J103" s="6"/>
      <c r="K103" s="7"/>
      <c r="L103" s="7"/>
      <c r="M103" s="8" t="s">
        <v>37</v>
      </c>
      <c r="N103" s="6"/>
      <c r="O103" s="6"/>
      <c r="P103" s="7"/>
      <c r="Q103" s="7"/>
      <c r="R103" s="8" t="s">
        <v>37</v>
      </c>
      <c r="S103" s="6"/>
      <c r="T103" s="44">
        <f>+COUNTIF(Tabla133[[#This Row],[Concepto]:[Concepto3]],"Concepto Favorable")</f>
        <v>1</v>
      </c>
      <c r="U103" s="44">
        <f>+COUNTIF(Tabla133[[#This Row],[Concepto]:[Concepto3]],"Concepto No Favorable")</f>
        <v>0</v>
      </c>
      <c r="V103" s="44">
        <f>+COUNTIF(Tabla133[[#This Row],[Concepto]:[Concepto3]],"Sin meta asignada en el periodo")</f>
        <v>0</v>
      </c>
      <c r="W103" s="44">
        <f t="shared" si="1"/>
        <v>1</v>
      </c>
    </row>
    <row r="104" spans="1:23" s="44" customFormat="1" ht="60" customHeight="1" x14ac:dyDescent="0.25">
      <c r="A104" s="6" t="s">
        <v>99</v>
      </c>
      <c r="B104" s="6" t="s">
        <v>93</v>
      </c>
      <c r="C104" s="6" t="s">
        <v>347</v>
      </c>
      <c r="D104" s="6" t="s">
        <v>100</v>
      </c>
      <c r="E104" s="6" t="s">
        <v>101</v>
      </c>
      <c r="F104" s="7">
        <v>5</v>
      </c>
      <c r="G104" s="7">
        <v>5</v>
      </c>
      <c r="H104" s="8">
        <v>1</v>
      </c>
      <c r="I104" s="6" t="s">
        <v>34</v>
      </c>
      <c r="J104" s="6"/>
      <c r="K104" s="7"/>
      <c r="L104" s="7"/>
      <c r="M104" s="8" t="s">
        <v>37</v>
      </c>
      <c r="N104" s="6"/>
      <c r="O104" s="6"/>
      <c r="P104" s="7"/>
      <c r="Q104" s="7"/>
      <c r="R104" s="8" t="s">
        <v>37</v>
      </c>
      <c r="S104" s="6"/>
      <c r="T104" s="44">
        <f>+COUNTIF(Tabla133[[#This Row],[Concepto]:[Concepto3]],"Concepto Favorable")</f>
        <v>1</v>
      </c>
      <c r="U104" s="44">
        <f>+COUNTIF(Tabla133[[#This Row],[Concepto]:[Concepto3]],"Concepto No Favorable")</f>
        <v>0</v>
      </c>
      <c r="V104" s="44">
        <f>+COUNTIF(Tabla133[[#This Row],[Concepto]:[Concepto3]],"Sin meta asignada en el periodo")</f>
        <v>0</v>
      </c>
      <c r="W104" s="44">
        <f t="shared" si="1"/>
        <v>1</v>
      </c>
    </row>
    <row r="105" spans="1:23" s="44" customFormat="1" ht="60" customHeight="1" x14ac:dyDescent="0.25">
      <c r="A105" s="6" t="s">
        <v>125</v>
      </c>
      <c r="B105" s="6" t="s">
        <v>121</v>
      </c>
      <c r="C105" s="6" t="s">
        <v>347</v>
      </c>
      <c r="D105" s="6" t="s">
        <v>126</v>
      </c>
      <c r="E105" s="6" t="s">
        <v>127</v>
      </c>
      <c r="F105" s="7">
        <v>1</v>
      </c>
      <c r="G105" s="7">
        <v>1</v>
      </c>
      <c r="H105" s="8">
        <v>1</v>
      </c>
      <c r="I105" s="6" t="s">
        <v>34</v>
      </c>
      <c r="J105" s="6"/>
      <c r="K105" s="7"/>
      <c r="L105" s="7"/>
      <c r="M105" s="8" t="s">
        <v>37</v>
      </c>
      <c r="N105" s="6"/>
      <c r="O105" s="6"/>
      <c r="P105" s="7"/>
      <c r="Q105" s="7"/>
      <c r="R105" s="8" t="s">
        <v>37</v>
      </c>
      <c r="S105" s="6"/>
      <c r="T105" s="44">
        <f>+COUNTIF(Tabla133[[#This Row],[Concepto]:[Concepto3]],"Concepto Favorable")</f>
        <v>1</v>
      </c>
      <c r="U105" s="44">
        <f>+COUNTIF(Tabla133[[#This Row],[Concepto]:[Concepto3]],"Concepto No Favorable")</f>
        <v>0</v>
      </c>
      <c r="V105" s="44">
        <f>+COUNTIF(Tabla133[[#This Row],[Concepto]:[Concepto3]],"Sin meta asignada en el periodo")</f>
        <v>0</v>
      </c>
      <c r="W105" s="44">
        <f t="shared" si="1"/>
        <v>1</v>
      </c>
    </row>
    <row r="106" spans="1:23" s="44" customFormat="1" ht="60" customHeight="1" x14ac:dyDescent="0.25">
      <c r="A106" s="6" t="s">
        <v>78</v>
      </c>
      <c r="B106" s="6" t="s">
        <v>79</v>
      </c>
      <c r="C106" s="6" t="s">
        <v>348</v>
      </c>
      <c r="D106" s="6" t="s">
        <v>80</v>
      </c>
      <c r="E106" s="6" t="s">
        <v>81</v>
      </c>
      <c r="F106" s="7">
        <v>1</v>
      </c>
      <c r="G106" s="7">
        <v>1</v>
      </c>
      <c r="H106" s="8">
        <v>1</v>
      </c>
      <c r="I106" s="6" t="s">
        <v>34</v>
      </c>
      <c r="J106" s="6"/>
      <c r="K106" s="7"/>
      <c r="L106" s="7"/>
      <c r="M106" s="8" t="s">
        <v>37</v>
      </c>
      <c r="N106" s="6"/>
      <c r="O106" s="6"/>
      <c r="P106" s="7"/>
      <c r="Q106" s="7"/>
      <c r="R106" s="8" t="s">
        <v>37</v>
      </c>
      <c r="S106" s="6"/>
      <c r="T106" s="44">
        <f>+COUNTIF(Tabla133[[#This Row],[Concepto]:[Concepto3]],"Concepto Favorable")</f>
        <v>1</v>
      </c>
      <c r="U106" s="44">
        <f>+COUNTIF(Tabla133[[#This Row],[Concepto]:[Concepto3]],"Concepto No Favorable")</f>
        <v>0</v>
      </c>
      <c r="V106" s="44">
        <f>+COUNTIF(Tabla133[[#This Row],[Concepto]:[Concepto3]],"Sin meta asignada en el periodo")</f>
        <v>0</v>
      </c>
      <c r="W106" s="44">
        <f t="shared" si="1"/>
        <v>1</v>
      </c>
    </row>
    <row r="107" spans="1:23" s="44" customFormat="1" ht="60" customHeight="1" x14ac:dyDescent="0.25">
      <c r="A107" s="6" t="s">
        <v>83</v>
      </c>
      <c r="B107" s="6" t="s">
        <v>79</v>
      </c>
      <c r="C107" s="6" t="s">
        <v>348</v>
      </c>
      <c r="D107" s="6" t="s">
        <v>84</v>
      </c>
      <c r="E107" s="6" t="s">
        <v>85</v>
      </c>
      <c r="F107" s="7">
        <v>1</v>
      </c>
      <c r="G107" s="7">
        <v>1</v>
      </c>
      <c r="H107" s="8">
        <v>1</v>
      </c>
      <c r="I107" s="6" t="s">
        <v>34</v>
      </c>
      <c r="J107" s="6"/>
      <c r="K107" s="7"/>
      <c r="L107" s="7"/>
      <c r="M107" s="8" t="s">
        <v>37</v>
      </c>
      <c r="N107" s="6"/>
      <c r="O107" s="6"/>
      <c r="P107" s="7"/>
      <c r="Q107" s="7"/>
      <c r="R107" s="8" t="s">
        <v>37</v>
      </c>
      <c r="S107" s="6"/>
      <c r="T107" s="44">
        <f>+COUNTIF(Tabla133[[#This Row],[Concepto]:[Concepto3]],"Concepto Favorable")</f>
        <v>1</v>
      </c>
      <c r="U107" s="44">
        <f>+COUNTIF(Tabla133[[#This Row],[Concepto]:[Concepto3]],"Concepto No Favorable")</f>
        <v>0</v>
      </c>
      <c r="V107" s="44">
        <f>+COUNTIF(Tabla133[[#This Row],[Concepto]:[Concepto3]],"Sin meta asignada en el periodo")</f>
        <v>0</v>
      </c>
      <c r="W107" s="44">
        <f t="shared" si="1"/>
        <v>1</v>
      </c>
    </row>
    <row r="108" spans="1:23" s="44" customFormat="1" ht="60" customHeight="1" x14ac:dyDescent="0.25">
      <c r="A108" s="6" t="s">
        <v>87</v>
      </c>
      <c r="B108" s="6" t="s">
        <v>79</v>
      </c>
      <c r="C108" s="6" t="s">
        <v>348</v>
      </c>
      <c r="D108" s="6" t="s">
        <v>88</v>
      </c>
      <c r="E108" s="6"/>
      <c r="F108" s="7"/>
      <c r="G108" s="7"/>
      <c r="H108" s="8" t="s">
        <v>37</v>
      </c>
      <c r="I108" s="6"/>
      <c r="J108" s="6" t="s">
        <v>90</v>
      </c>
      <c r="K108" s="7">
        <v>4</v>
      </c>
      <c r="L108" s="7">
        <v>4</v>
      </c>
      <c r="M108" s="8">
        <v>1</v>
      </c>
      <c r="N108" s="6" t="s">
        <v>34</v>
      </c>
      <c r="O108" s="6"/>
      <c r="P108" s="7"/>
      <c r="Q108" s="7"/>
      <c r="R108" s="8" t="s">
        <v>37</v>
      </c>
      <c r="S108" s="6"/>
      <c r="T108" s="44">
        <f>+COUNTIF(Tabla133[[#This Row],[Concepto]:[Concepto3]],"Concepto Favorable")</f>
        <v>1</v>
      </c>
      <c r="U108" s="44">
        <f>+COUNTIF(Tabla133[[#This Row],[Concepto]:[Concepto3]],"Concepto No Favorable")</f>
        <v>0</v>
      </c>
      <c r="V108" s="44">
        <f>+COUNTIF(Tabla133[[#This Row],[Concepto]:[Concepto3]],"Sin meta asignada en el periodo")</f>
        <v>0</v>
      </c>
      <c r="W108" s="44">
        <f t="shared" si="1"/>
        <v>1</v>
      </c>
    </row>
    <row r="109" spans="1:23" s="44" customFormat="1" ht="60" customHeight="1" x14ac:dyDescent="0.25">
      <c r="A109" s="6" t="s">
        <v>295</v>
      </c>
      <c r="B109" s="6" t="s">
        <v>296</v>
      </c>
      <c r="C109" s="6" t="s">
        <v>348</v>
      </c>
      <c r="D109" s="6" t="s">
        <v>297</v>
      </c>
      <c r="E109" s="6" t="s">
        <v>298</v>
      </c>
      <c r="F109" s="7">
        <v>4</v>
      </c>
      <c r="G109" s="7">
        <v>4</v>
      </c>
      <c r="H109" s="8">
        <v>1</v>
      </c>
      <c r="I109" s="6" t="s">
        <v>34</v>
      </c>
      <c r="J109" s="6"/>
      <c r="K109" s="7"/>
      <c r="L109" s="7"/>
      <c r="M109" s="8" t="s">
        <v>37</v>
      </c>
      <c r="N109" s="6"/>
      <c r="O109" s="6"/>
      <c r="P109" s="7"/>
      <c r="Q109" s="7"/>
      <c r="R109" s="8" t="s">
        <v>37</v>
      </c>
      <c r="S109" s="6"/>
      <c r="T109" s="44">
        <f>+COUNTIF(Tabla133[[#This Row],[Concepto]:[Concepto3]],"Concepto Favorable")</f>
        <v>1</v>
      </c>
      <c r="U109" s="44">
        <f>+COUNTIF(Tabla133[[#This Row],[Concepto]:[Concepto3]],"Concepto No Favorable")</f>
        <v>0</v>
      </c>
      <c r="V109" s="44">
        <f>+COUNTIF(Tabla133[[#This Row],[Concepto]:[Concepto3]],"Sin meta asignada en el periodo")</f>
        <v>0</v>
      </c>
      <c r="W109" s="44">
        <f t="shared" si="1"/>
        <v>1</v>
      </c>
    </row>
    <row r="110" spans="1:23" s="44" customFormat="1" ht="60" customHeight="1" x14ac:dyDescent="0.25">
      <c r="A110" s="6" t="s">
        <v>299</v>
      </c>
      <c r="B110" s="6" t="s">
        <v>296</v>
      </c>
      <c r="C110" s="6" t="s">
        <v>348</v>
      </c>
      <c r="D110" s="6" t="s">
        <v>300</v>
      </c>
      <c r="E110" s="6" t="s">
        <v>301</v>
      </c>
      <c r="F110" s="7">
        <v>0</v>
      </c>
      <c r="G110" s="7">
        <v>0</v>
      </c>
      <c r="H110" s="8" t="s">
        <v>37</v>
      </c>
      <c r="I110" s="6" t="s">
        <v>43</v>
      </c>
      <c r="J110" s="6"/>
      <c r="K110" s="7"/>
      <c r="L110" s="7"/>
      <c r="M110" s="8" t="s">
        <v>37</v>
      </c>
      <c r="N110" s="6"/>
      <c r="O110" s="6"/>
      <c r="P110" s="7"/>
      <c r="Q110" s="7"/>
      <c r="R110" s="8" t="s">
        <v>37</v>
      </c>
      <c r="S110" s="6"/>
      <c r="T110" s="44">
        <f>+COUNTIF(Tabla133[[#This Row],[Concepto]:[Concepto3]],"Concepto Favorable")</f>
        <v>0</v>
      </c>
      <c r="U110" s="44">
        <f>+COUNTIF(Tabla133[[#This Row],[Concepto]:[Concepto3]],"Concepto No Favorable")</f>
        <v>0</v>
      </c>
      <c r="V110" s="44">
        <f>+COUNTIF(Tabla133[[#This Row],[Concepto]:[Concepto3]],"Sin meta asignada en el periodo")</f>
        <v>1</v>
      </c>
      <c r="W110" s="44">
        <f t="shared" si="1"/>
        <v>1</v>
      </c>
    </row>
    <row r="111" spans="1:23" s="44" customFormat="1" ht="60" customHeight="1" x14ac:dyDescent="0.25">
      <c r="A111" s="6" t="s">
        <v>302</v>
      </c>
      <c r="B111" s="6" t="s">
        <v>296</v>
      </c>
      <c r="C111" s="6" t="s">
        <v>348</v>
      </c>
      <c r="D111" s="6" t="s">
        <v>303</v>
      </c>
      <c r="E111" s="6" t="s">
        <v>304</v>
      </c>
      <c r="F111" s="7">
        <v>4</v>
      </c>
      <c r="G111" s="7">
        <v>4</v>
      </c>
      <c r="H111" s="8">
        <v>1</v>
      </c>
      <c r="I111" s="6" t="s">
        <v>34</v>
      </c>
      <c r="J111" s="6"/>
      <c r="K111" s="7"/>
      <c r="L111" s="7"/>
      <c r="M111" s="8" t="s">
        <v>37</v>
      </c>
      <c r="N111" s="6"/>
      <c r="O111" s="6"/>
      <c r="P111" s="7"/>
      <c r="Q111" s="7"/>
      <c r="R111" s="8" t="s">
        <v>37</v>
      </c>
      <c r="S111" s="6"/>
      <c r="T111" s="44">
        <f>+COUNTIF(Tabla133[[#This Row],[Concepto]:[Concepto3]],"Concepto Favorable")</f>
        <v>1</v>
      </c>
      <c r="U111" s="44">
        <f>+COUNTIF(Tabla133[[#This Row],[Concepto]:[Concepto3]],"Concepto No Favorable")</f>
        <v>0</v>
      </c>
      <c r="V111" s="44">
        <f>+COUNTIF(Tabla133[[#This Row],[Concepto]:[Concepto3]],"Sin meta asignada en el periodo")</f>
        <v>0</v>
      </c>
      <c r="W111" s="44">
        <f t="shared" si="1"/>
        <v>1</v>
      </c>
    </row>
    <row r="112" spans="1:23" s="44" customFormat="1" ht="60" customHeight="1" x14ac:dyDescent="0.25">
      <c r="A112" s="6" t="s">
        <v>74</v>
      </c>
      <c r="B112" s="6" t="s">
        <v>66</v>
      </c>
      <c r="C112" s="6" t="s">
        <v>348</v>
      </c>
      <c r="D112" s="6" t="s">
        <v>75</v>
      </c>
      <c r="E112" s="6"/>
      <c r="F112" s="7"/>
      <c r="G112" s="7"/>
      <c r="H112" s="8" t="s">
        <v>37</v>
      </c>
      <c r="I112" s="6"/>
      <c r="J112" s="6" t="s">
        <v>77</v>
      </c>
      <c r="K112" s="7">
        <v>1</v>
      </c>
      <c r="L112" s="7">
        <v>1</v>
      </c>
      <c r="M112" s="8">
        <v>1</v>
      </c>
      <c r="N112" s="6" t="s">
        <v>34</v>
      </c>
      <c r="O112" s="6"/>
      <c r="P112" s="7"/>
      <c r="Q112" s="7"/>
      <c r="R112" s="8" t="s">
        <v>37</v>
      </c>
      <c r="S112" s="6"/>
      <c r="T112" s="44">
        <f>+COUNTIF(Tabla133[[#This Row],[Concepto]:[Concepto3]],"Concepto Favorable")</f>
        <v>1</v>
      </c>
      <c r="U112" s="44">
        <f>+COUNTIF(Tabla133[[#This Row],[Concepto]:[Concepto3]],"Concepto No Favorable")</f>
        <v>0</v>
      </c>
      <c r="V112" s="44">
        <f>+COUNTIF(Tabla133[[#This Row],[Concepto]:[Concepto3]],"Sin meta asignada en el periodo")</f>
        <v>0</v>
      </c>
      <c r="W112" s="44">
        <f t="shared" si="1"/>
        <v>1</v>
      </c>
    </row>
    <row r="113" spans="1:23" s="44" customFormat="1" ht="60" customHeight="1" x14ac:dyDescent="0.25">
      <c r="A113" s="6" t="s">
        <v>157</v>
      </c>
      <c r="B113" s="6" t="s">
        <v>158</v>
      </c>
      <c r="C113" s="6" t="s">
        <v>348</v>
      </c>
      <c r="D113" s="6" t="s">
        <v>159</v>
      </c>
      <c r="E113" s="6"/>
      <c r="F113" s="7"/>
      <c r="G113" s="7"/>
      <c r="H113" s="8" t="s">
        <v>37</v>
      </c>
      <c r="I113" s="6"/>
      <c r="J113" s="6" t="s">
        <v>161</v>
      </c>
      <c r="K113" s="7">
        <v>1</v>
      </c>
      <c r="L113" s="7">
        <v>1</v>
      </c>
      <c r="M113" s="8">
        <v>1</v>
      </c>
      <c r="N113" s="6" t="s">
        <v>34</v>
      </c>
      <c r="O113" s="6" t="s">
        <v>162</v>
      </c>
      <c r="P113" s="7">
        <v>1</v>
      </c>
      <c r="Q113" s="7">
        <v>1</v>
      </c>
      <c r="R113" s="8">
        <v>1</v>
      </c>
      <c r="S113" s="6" t="s">
        <v>34</v>
      </c>
      <c r="T113" s="44">
        <f>+COUNTIF(Tabla133[[#This Row],[Concepto]:[Concepto3]],"Concepto Favorable")</f>
        <v>2</v>
      </c>
      <c r="U113" s="44">
        <f>+COUNTIF(Tabla133[[#This Row],[Concepto]:[Concepto3]],"Concepto No Favorable")</f>
        <v>0</v>
      </c>
      <c r="V113" s="44">
        <f>+COUNTIF(Tabla133[[#This Row],[Concepto]:[Concepto3]],"Sin meta asignada en el periodo")</f>
        <v>0</v>
      </c>
      <c r="W113" s="44">
        <f t="shared" si="1"/>
        <v>2</v>
      </c>
    </row>
    <row r="114" spans="1:23" s="44" customFormat="1" ht="60" customHeight="1" x14ac:dyDescent="0.25">
      <c r="A114" s="6" t="s">
        <v>171</v>
      </c>
      <c r="B114" s="6" t="s">
        <v>172</v>
      </c>
      <c r="C114" s="6" t="s">
        <v>348</v>
      </c>
      <c r="D114" s="6" t="s">
        <v>173</v>
      </c>
      <c r="E114" s="6" t="s">
        <v>174</v>
      </c>
      <c r="F114" s="7">
        <v>4</v>
      </c>
      <c r="G114" s="7">
        <v>4</v>
      </c>
      <c r="H114" s="8">
        <v>1</v>
      </c>
      <c r="I114" s="6" t="s">
        <v>34</v>
      </c>
      <c r="J114" s="6"/>
      <c r="K114" s="7"/>
      <c r="L114" s="7"/>
      <c r="M114" s="8" t="s">
        <v>37</v>
      </c>
      <c r="N114" s="6"/>
      <c r="O114" s="6"/>
      <c r="P114" s="7"/>
      <c r="Q114" s="7"/>
      <c r="R114" s="8" t="s">
        <v>37</v>
      </c>
      <c r="S114" s="6"/>
      <c r="T114" s="44">
        <f>+COUNTIF(Tabla133[[#This Row],[Concepto]:[Concepto3]],"Concepto Favorable")</f>
        <v>1</v>
      </c>
      <c r="U114" s="44">
        <f>+COUNTIF(Tabla133[[#This Row],[Concepto]:[Concepto3]],"Concepto No Favorable")</f>
        <v>0</v>
      </c>
      <c r="V114" s="44">
        <f>+COUNTIF(Tabla133[[#This Row],[Concepto]:[Concepto3]],"Sin meta asignada en el periodo")</f>
        <v>0</v>
      </c>
      <c r="W114" s="44">
        <f t="shared" si="1"/>
        <v>1</v>
      </c>
    </row>
    <row r="115" spans="1:23" s="44" customFormat="1" ht="60" customHeight="1" x14ac:dyDescent="0.25">
      <c r="A115" s="6" t="s">
        <v>179</v>
      </c>
      <c r="B115" s="6" t="s">
        <v>172</v>
      </c>
      <c r="C115" s="6" t="s">
        <v>348</v>
      </c>
      <c r="D115" s="6" t="s">
        <v>342</v>
      </c>
      <c r="E115" s="6"/>
      <c r="F115" s="7"/>
      <c r="G115" s="7"/>
      <c r="H115" s="8" t="s">
        <v>37</v>
      </c>
      <c r="I115" s="6"/>
      <c r="J115" s="6"/>
      <c r="K115" s="7"/>
      <c r="L115" s="7"/>
      <c r="M115" s="8" t="s">
        <v>37</v>
      </c>
      <c r="N115" s="6"/>
      <c r="O115" s="6" t="s">
        <v>183</v>
      </c>
      <c r="P115" s="7">
        <v>1</v>
      </c>
      <c r="Q115" s="7">
        <v>1</v>
      </c>
      <c r="R115" s="8">
        <v>1</v>
      </c>
      <c r="S115" s="6" t="s">
        <v>34</v>
      </c>
      <c r="T115" s="44">
        <f>+COUNTIF(Tabla133[[#This Row],[Concepto]:[Concepto3]],"Concepto Favorable")</f>
        <v>1</v>
      </c>
      <c r="U115" s="44">
        <f>+COUNTIF(Tabla133[[#This Row],[Concepto]:[Concepto3]],"Concepto No Favorable")</f>
        <v>0</v>
      </c>
      <c r="V115" s="44">
        <f>+COUNTIF(Tabla133[[#This Row],[Concepto]:[Concepto3]],"Sin meta asignada en el periodo")</f>
        <v>0</v>
      </c>
      <c r="W115" s="44">
        <f t="shared" si="1"/>
        <v>1</v>
      </c>
    </row>
    <row r="116" spans="1:23" s="44" customFormat="1" ht="60" customHeight="1" x14ac:dyDescent="0.25">
      <c r="A116" s="6" t="s">
        <v>106</v>
      </c>
      <c r="B116" s="6" t="s">
        <v>107</v>
      </c>
      <c r="C116" s="6" t="s">
        <v>348</v>
      </c>
      <c r="D116" s="6" t="s">
        <v>108</v>
      </c>
      <c r="E116" s="6" t="s">
        <v>109</v>
      </c>
      <c r="F116" s="7">
        <v>32</v>
      </c>
      <c r="G116" s="7">
        <v>32</v>
      </c>
      <c r="H116" s="8">
        <v>1</v>
      </c>
      <c r="I116" s="6" t="s">
        <v>34</v>
      </c>
      <c r="J116" s="6" t="s">
        <v>110</v>
      </c>
      <c r="K116" s="7">
        <v>1</v>
      </c>
      <c r="L116" s="7">
        <v>1</v>
      </c>
      <c r="M116" s="8">
        <v>1</v>
      </c>
      <c r="N116" s="6" t="s">
        <v>34</v>
      </c>
      <c r="O116" s="6" t="s">
        <v>111</v>
      </c>
      <c r="P116" s="7">
        <v>1</v>
      </c>
      <c r="Q116" s="7">
        <v>1</v>
      </c>
      <c r="R116" s="8">
        <v>1</v>
      </c>
      <c r="S116" s="6" t="s">
        <v>34</v>
      </c>
      <c r="T116" s="44">
        <f>+COUNTIF(Tabla133[[#This Row],[Concepto]:[Concepto3]],"Concepto Favorable")</f>
        <v>3</v>
      </c>
      <c r="U116" s="44">
        <f>+COUNTIF(Tabla133[[#This Row],[Concepto]:[Concepto3]],"Concepto No Favorable")</f>
        <v>0</v>
      </c>
      <c r="V116" s="44">
        <f>+COUNTIF(Tabla133[[#This Row],[Concepto]:[Concepto3]],"Sin meta asignada en el periodo")</f>
        <v>0</v>
      </c>
      <c r="W116" s="44">
        <f t="shared" si="1"/>
        <v>3</v>
      </c>
    </row>
    <row r="117" spans="1:23" s="44" customFormat="1" ht="60" customHeight="1" x14ac:dyDescent="0.25">
      <c r="A117" s="6" t="s">
        <v>112</v>
      </c>
      <c r="B117" s="6" t="s">
        <v>107</v>
      </c>
      <c r="C117" s="6" t="s">
        <v>348</v>
      </c>
      <c r="D117" s="6" t="s">
        <v>113</v>
      </c>
      <c r="E117" s="6" t="s">
        <v>114</v>
      </c>
      <c r="F117" s="7">
        <v>32</v>
      </c>
      <c r="G117" s="7">
        <v>32</v>
      </c>
      <c r="H117" s="8">
        <v>1</v>
      </c>
      <c r="I117" s="6" t="s">
        <v>34</v>
      </c>
      <c r="J117" s="6"/>
      <c r="K117" s="7"/>
      <c r="L117" s="7"/>
      <c r="M117" s="8" t="s">
        <v>37</v>
      </c>
      <c r="N117" s="6"/>
      <c r="O117" s="6" t="s">
        <v>111</v>
      </c>
      <c r="P117" s="7">
        <v>4</v>
      </c>
      <c r="Q117" s="7">
        <v>4</v>
      </c>
      <c r="R117" s="8">
        <v>1</v>
      </c>
      <c r="S117" s="6" t="s">
        <v>34</v>
      </c>
      <c r="T117" s="44">
        <f>+COUNTIF(Tabla133[[#This Row],[Concepto]:[Concepto3]],"Concepto Favorable")</f>
        <v>2</v>
      </c>
      <c r="U117" s="44">
        <f>+COUNTIF(Tabla133[[#This Row],[Concepto]:[Concepto3]],"Concepto No Favorable")</f>
        <v>0</v>
      </c>
      <c r="V117" s="44">
        <f>+COUNTIF(Tabla133[[#This Row],[Concepto]:[Concepto3]],"Sin meta asignada en el periodo")</f>
        <v>0</v>
      </c>
      <c r="W117" s="44">
        <f t="shared" si="1"/>
        <v>2</v>
      </c>
    </row>
    <row r="118" spans="1:23" s="44" customFormat="1" ht="60" customHeight="1" x14ac:dyDescent="0.25">
      <c r="A118" s="6" t="s">
        <v>142</v>
      </c>
      <c r="B118" s="6" t="s">
        <v>143</v>
      </c>
      <c r="C118" s="6" t="s">
        <v>348</v>
      </c>
      <c r="D118" s="6" t="s">
        <v>144</v>
      </c>
      <c r="E118" s="6"/>
      <c r="F118" s="7"/>
      <c r="G118" s="7"/>
      <c r="H118" s="8" t="s">
        <v>37</v>
      </c>
      <c r="I118" s="6"/>
      <c r="J118" s="6" t="s">
        <v>146</v>
      </c>
      <c r="K118" s="7">
        <v>4</v>
      </c>
      <c r="L118" s="7">
        <v>4</v>
      </c>
      <c r="M118" s="8">
        <v>1</v>
      </c>
      <c r="N118" s="6" t="s">
        <v>34</v>
      </c>
      <c r="O118" s="6" t="s">
        <v>147</v>
      </c>
      <c r="P118" s="7">
        <v>4</v>
      </c>
      <c r="Q118" s="7">
        <v>4</v>
      </c>
      <c r="R118" s="8">
        <v>1</v>
      </c>
      <c r="S118" s="6" t="s">
        <v>34</v>
      </c>
      <c r="T118" s="44">
        <f>+COUNTIF(Tabla133[[#This Row],[Concepto]:[Concepto3]],"Concepto Favorable")</f>
        <v>2</v>
      </c>
      <c r="U118" s="44">
        <f>+COUNTIF(Tabla133[[#This Row],[Concepto]:[Concepto3]],"Concepto No Favorable")</f>
        <v>0</v>
      </c>
      <c r="V118" s="44">
        <f>+COUNTIF(Tabla133[[#This Row],[Concepto]:[Concepto3]],"Sin meta asignada en el periodo")</f>
        <v>0</v>
      </c>
      <c r="W118" s="44">
        <f t="shared" si="1"/>
        <v>2</v>
      </c>
    </row>
    <row r="119" spans="1:23" s="44" customFormat="1" ht="60" customHeight="1" x14ac:dyDescent="0.25">
      <c r="A119" s="6" t="s">
        <v>148</v>
      </c>
      <c r="B119" s="6" t="s">
        <v>143</v>
      </c>
      <c r="C119" s="6" t="s">
        <v>348</v>
      </c>
      <c r="D119" s="6" t="s">
        <v>149</v>
      </c>
      <c r="E119" s="6"/>
      <c r="F119" s="7"/>
      <c r="G119" s="7"/>
      <c r="H119" s="8" t="s">
        <v>37</v>
      </c>
      <c r="I119" s="6"/>
      <c r="J119" s="6" t="s">
        <v>151</v>
      </c>
      <c r="K119" s="7">
        <v>1</v>
      </c>
      <c r="L119" s="7">
        <v>1</v>
      </c>
      <c r="M119" s="8">
        <v>1</v>
      </c>
      <c r="N119" s="6" t="s">
        <v>34</v>
      </c>
      <c r="O119" s="6"/>
      <c r="P119" s="7"/>
      <c r="Q119" s="7"/>
      <c r="R119" s="8" t="s">
        <v>37</v>
      </c>
      <c r="S119" s="6"/>
      <c r="T119" s="44">
        <f>+COUNTIF(Tabla133[[#This Row],[Concepto]:[Concepto3]],"Concepto Favorable")</f>
        <v>1</v>
      </c>
      <c r="U119" s="44">
        <f>+COUNTIF(Tabla133[[#This Row],[Concepto]:[Concepto3]],"Concepto No Favorable")</f>
        <v>0</v>
      </c>
      <c r="V119" s="44">
        <f>+COUNTIF(Tabla133[[#This Row],[Concepto]:[Concepto3]],"Sin meta asignada en el periodo")</f>
        <v>0</v>
      </c>
      <c r="W119" s="44">
        <f t="shared" si="1"/>
        <v>1</v>
      </c>
    </row>
    <row r="120" spans="1:23" s="44" customFormat="1" ht="60" customHeight="1" x14ac:dyDescent="0.25">
      <c r="A120" s="6" t="s">
        <v>92</v>
      </c>
      <c r="B120" s="6" t="s">
        <v>93</v>
      </c>
      <c r="C120" s="6" t="s">
        <v>348</v>
      </c>
      <c r="D120" s="6" t="s">
        <v>341</v>
      </c>
      <c r="E120" s="6" t="s">
        <v>95</v>
      </c>
      <c r="F120" s="7">
        <v>4</v>
      </c>
      <c r="G120" s="7">
        <v>4</v>
      </c>
      <c r="H120" s="8">
        <v>1</v>
      </c>
      <c r="I120" s="6" t="s">
        <v>34</v>
      </c>
      <c r="J120" s="6"/>
      <c r="K120" s="7"/>
      <c r="L120" s="7"/>
      <c r="M120" s="8" t="s">
        <v>37</v>
      </c>
      <c r="N120" s="6"/>
      <c r="O120" s="6"/>
      <c r="P120" s="7"/>
      <c r="Q120" s="7"/>
      <c r="R120" s="8" t="s">
        <v>37</v>
      </c>
      <c r="S120" s="6"/>
      <c r="T120" s="44">
        <f>+COUNTIF(Tabla133[[#This Row],[Concepto]:[Concepto3]],"Concepto Favorable")</f>
        <v>1</v>
      </c>
      <c r="U120" s="44">
        <f>+COUNTIF(Tabla133[[#This Row],[Concepto]:[Concepto3]],"Concepto No Favorable")</f>
        <v>0</v>
      </c>
      <c r="V120" s="44">
        <f>+COUNTIF(Tabla133[[#This Row],[Concepto]:[Concepto3]],"Sin meta asignada en el periodo")</f>
        <v>0</v>
      </c>
      <c r="W120" s="44">
        <f t="shared" si="1"/>
        <v>1</v>
      </c>
    </row>
    <row r="121" spans="1:23" s="44" customFormat="1" ht="60" customHeight="1" x14ac:dyDescent="0.25">
      <c r="A121" s="6" t="s">
        <v>99</v>
      </c>
      <c r="B121" s="6" t="s">
        <v>93</v>
      </c>
      <c r="C121" s="6" t="s">
        <v>348</v>
      </c>
      <c r="D121" s="6" t="s">
        <v>100</v>
      </c>
      <c r="E121" s="6" t="s">
        <v>101</v>
      </c>
      <c r="F121" s="7">
        <v>4</v>
      </c>
      <c r="G121" s="7">
        <v>4</v>
      </c>
      <c r="H121" s="8">
        <v>1</v>
      </c>
      <c r="I121" s="6" t="s">
        <v>34</v>
      </c>
      <c r="J121" s="6"/>
      <c r="K121" s="7"/>
      <c r="L121" s="7"/>
      <c r="M121" s="8" t="s">
        <v>37</v>
      </c>
      <c r="N121" s="6"/>
      <c r="O121" s="6"/>
      <c r="P121" s="7"/>
      <c r="Q121" s="7"/>
      <c r="R121" s="8" t="s">
        <v>37</v>
      </c>
      <c r="S121" s="6"/>
      <c r="T121" s="44">
        <f>+COUNTIF(Tabla133[[#This Row],[Concepto]:[Concepto3]],"Concepto Favorable")</f>
        <v>1</v>
      </c>
      <c r="U121" s="44">
        <f>+COUNTIF(Tabla133[[#This Row],[Concepto]:[Concepto3]],"Concepto No Favorable")</f>
        <v>0</v>
      </c>
      <c r="V121" s="44">
        <f>+COUNTIF(Tabla133[[#This Row],[Concepto]:[Concepto3]],"Sin meta asignada en el periodo")</f>
        <v>0</v>
      </c>
      <c r="W121" s="44">
        <f t="shared" si="1"/>
        <v>1</v>
      </c>
    </row>
    <row r="122" spans="1:23" s="44" customFormat="1" ht="115.5" customHeight="1" x14ac:dyDescent="0.25">
      <c r="A122" s="12" t="s">
        <v>125</v>
      </c>
      <c r="B122" s="12" t="s">
        <v>121</v>
      </c>
      <c r="C122" s="6" t="s">
        <v>348</v>
      </c>
      <c r="D122" s="12" t="s">
        <v>126</v>
      </c>
      <c r="E122" s="6" t="s">
        <v>127</v>
      </c>
      <c r="F122" s="7">
        <v>0</v>
      </c>
      <c r="G122" s="7">
        <v>0</v>
      </c>
      <c r="H122" s="8" t="s">
        <v>37</v>
      </c>
      <c r="I122" s="6" t="s">
        <v>34</v>
      </c>
      <c r="J122" s="6"/>
      <c r="K122" s="7"/>
      <c r="L122" s="7"/>
      <c r="M122" s="8" t="s">
        <v>37</v>
      </c>
      <c r="N122" s="6"/>
      <c r="O122" s="6"/>
      <c r="P122" s="7"/>
      <c r="Q122" s="7"/>
      <c r="R122" s="8" t="s">
        <v>37</v>
      </c>
      <c r="S122" s="6"/>
      <c r="T122" s="44">
        <f>+COUNTIF(Tabla133[[#This Row],[Concepto]:[Concepto3]],"Concepto Favorable")</f>
        <v>1</v>
      </c>
      <c r="U122" s="44">
        <f>+COUNTIF(Tabla133[[#This Row],[Concepto]:[Concepto3]],"Concepto No Favorable")</f>
        <v>0</v>
      </c>
      <c r="V122" s="44">
        <f>+COUNTIF(Tabla133[[#This Row],[Concepto]:[Concepto3]],"Sin meta asignada en el periodo")</f>
        <v>0</v>
      </c>
      <c r="W122" s="44">
        <f t="shared" si="1"/>
        <v>1</v>
      </c>
    </row>
    <row r="123" spans="1:23" s="44" customFormat="1" ht="60" customHeight="1" x14ac:dyDescent="0.25">
      <c r="A123" s="6" t="s">
        <v>78</v>
      </c>
      <c r="B123" s="6" t="s">
        <v>79</v>
      </c>
      <c r="C123" s="6" t="s">
        <v>349</v>
      </c>
      <c r="D123" s="6" t="s">
        <v>80</v>
      </c>
      <c r="E123" s="6" t="s">
        <v>81</v>
      </c>
      <c r="F123" s="7">
        <v>1</v>
      </c>
      <c r="G123" s="7">
        <v>1</v>
      </c>
      <c r="H123" s="8">
        <v>1</v>
      </c>
      <c r="I123" s="6" t="s">
        <v>34</v>
      </c>
      <c r="J123" s="6"/>
      <c r="K123" s="7"/>
      <c r="L123" s="7"/>
      <c r="M123" s="8" t="s">
        <v>37</v>
      </c>
      <c r="N123" s="6"/>
      <c r="O123" s="6"/>
      <c r="P123" s="7"/>
      <c r="Q123" s="7"/>
      <c r="R123" s="8" t="s">
        <v>37</v>
      </c>
      <c r="S123" s="6"/>
      <c r="T123" s="44">
        <f>+COUNTIF(Tabla133[[#This Row],[Concepto]:[Concepto3]],"Concepto Favorable")</f>
        <v>1</v>
      </c>
      <c r="U123" s="44">
        <f>+COUNTIF(Tabla133[[#This Row],[Concepto]:[Concepto3]],"Concepto No Favorable")</f>
        <v>0</v>
      </c>
      <c r="V123" s="44">
        <f>+COUNTIF(Tabla133[[#This Row],[Concepto]:[Concepto3]],"Sin meta asignada en el periodo")</f>
        <v>0</v>
      </c>
      <c r="W123" s="44">
        <f t="shared" si="1"/>
        <v>1</v>
      </c>
    </row>
    <row r="124" spans="1:23" s="44" customFormat="1" ht="60" customHeight="1" x14ac:dyDescent="0.25">
      <c r="A124" s="6" t="s">
        <v>83</v>
      </c>
      <c r="B124" s="6" t="s">
        <v>79</v>
      </c>
      <c r="C124" s="6" t="s">
        <v>349</v>
      </c>
      <c r="D124" s="6" t="s">
        <v>84</v>
      </c>
      <c r="E124" s="6" t="s">
        <v>85</v>
      </c>
      <c r="F124" s="7">
        <v>1</v>
      </c>
      <c r="G124" s="7">
        <v>1</v>
      </c>
      <c r="H124" s="8">
        <v>1</v>
      </c>
      <c r="I124" s="6" t="s">
        <v>34</v>
      </c>
      <c r="J124" s="6"/>
      <c r="K124" s="7"/>
      <c r="L124" s="7"/>
      <c r="M124" s="8" t="s">
        <v>37</v>
      </c>
      <c r="N124" s="6"/>
      <c r="O124" s="6"/>
      <c r="P124" s="7"/>
      <c r="Q124" s="7"/>
      <c r="R124" s="8" t="s">
        <v>37</v>
      </c>
      <c r="S124" s="6"/>
      <c r="T124" s="44">
        <f>+COUNTIF(Tabla133[[#This Row],[Concepto]:[Concepto3]],"Concepto Favorable")</f>
        <v>1</v>
      </c>
      <c r="U124" s="44">
        <f>+COUNTIF(Tabla133[[#This Row],[Concepto]:[Concepto3]],"Concepto No Favorable")</f>
        <v>0</v>
      </c>
      <c r="V124" s="44">
        <f>+COUNTIF(Tabla133[[#This Row],[Concepto]:[Concepto3]],"Sin meta asignada en el periodo")</f>
        <v>0</v>
      </c>
      <c r="W124" s="44">
        <f t="shared" si="1"/>
        <v>1</v>
      </c>
    </row>
    <row r="125" spans="1:23" s="44" customFormat="1" ht="60" customHeight="1" x14ac:dyDescent="0.25">
      <c r="A125" s="6" t="s">
        <v>87</v>
      </c>
      <c r="B125" s="6" t="s">
        <v>79</v>
      </c>
      <c r="C125" s="6" t="s">
        <v>349</v>
      </c>
      <c r="D125" s="6" t="s">
        <v>88</v>
      </c>
      <c r="E125" s="6"/>
      <c r="F125" s="7"/>
      <c r="G125" s="7"/>
      <c r="H125" s="8" t="s">
        <v>37</v>
      </c>
      <c r="I125" s="6"/>
      <c r="J125" s="6" t="s">
        <v>90</v>
      </c>
      <c r="K125" s="7">
        <v>2</v>
      </c>
      <c r="L125" s="7">
        <v>2</v>
      </c>
      <c r="M125" s="8">
        <v>1</v>
      </c>
      <c r="N125" s="6" t="s">
        <v>34</v>
      </c>
      <c r="O125" s="6"/>
      <c r="P125" s="7"/>
      <c r="Q125" s="7"/>
      <c r="R125" s="8" t="s">
        <v>37</v>
      </c>
      <c r="S125" s="6"/>
      <c r="T125" s="44">
        <f>+COUNTIF(Tabla133[[#This Row],[Concepto]:[Concepto3]],"Concepto Favorable")</f>
        <v>1</v>
      </c>
      <c r="U125" s="44">
        <f>+COUNTIF(Tabla133[[#This Row],[Concepto]:[Concepto3]],"Concepto No Favorable")</f>
        <v>0</v>
      </c>
      <c r="V125" s="44">
        <f>+COUNTIF(Tabla133[[#This Row],[Concepto]:[Concepto3]],"Sin meta asignada en el periodo")</f>
        <v>0</v>
      </c>
      <c r="W125" s="44">
        <f t="shared" si="1"/>
        <v>1</v>
      </c>
    </row>
    <row r="126" spans="1:23" s="44" customFormat="1" ht="60" customHeight="1" x14ac:dyDescent="0.25">
      <c r="A126" s="6" t="s">
        <v>295</v>
      </c>
      <c r="B126" s="6" t="s">
        <v>296</v>
      </c>
      <c r="C126" s="6" t="s">
        <v>349</v>
      </c>
      <c r="D126" s="6" t="s">
        <v>297</v>
      </c>
      <c r="E126" s="6" t="s">
        <v>298</v>
      </c>
      <c r="F126" s="7">
        <v>4</v>
      </c>
      <c r="G126" s="7">
        <v>4</v>
      </c>
      <c r="H126" s="8">
        <v>1</v>
      </c>
      <c r="I126" s="6" t="s">
        <v>34</v>
      </c>
      <c r="J126" s="6"/>
      <c r="K126" s="7"/>
      <c r="L126" s="7"/>
      <c r="M126" s="8" t="s">
        <v>37</v>
      </c>
      <c r="N126" s="6"/>
      <c r="O126" s="6"/>
      <c r="P126" s="7"/>
      <c r="Q126" s="7"/>
      <c r="R126" s="8" t="s">
        <v>37</v>
      </c>
      <c r="S126" s="6"/>
      <c r="T126" s="44">
        <f>+COUNTIF(Tabla133[[#This Row],[Concepto]:[Concepto3]],"Concepto Favorable")</f>
        <v>1</v>
      </c>
      <c r="U126" s="44">
        <f>+COUNTIF(Tabla133[[#This Row],[Concepto]:[Concepto3]],"Concepto No Favorable")</f>
        <v>0</v>
      </c>
      <c r="V126" s="44">
        <f>+COUNTIF(Tabla133[[#This Row],[Concepto]:[Concepto3]],"Sin meta asignada en el periodo")</f>
        <v>0</v>
      </c>
      <c r="W126" s="44">
        <f t="shared" si="1"/>
        <v>1</v>
      </c>
    </row>
    <row r="127" spans="1:23" s="44" customFormat="1" ht="60" customHeight="1" x14ac:dyDescent="0.25">
      <c r="A127" s="6" t="s">
        <v>299</v>
      </c>
      <c r="B127" s="6" t="s">
        <v>296</v>
      </c>
      <c r="C127" s="6" t="s">
        <v>349</v>
      </c>
      <c r="D127" s="6" t="s">
        <v>300</v>
      </c>
      <c r="E127" s="6" t="s">
        <v>301</v>
      </c>
      <c r="F127" s="7">
        <v>4</v>
      </c>
      <c r="G127" s="7">
        <v>4</v>
      </c>
      <c r="H127" s="8">
        <v>1</v>
      </c>
      <c r="I127" s="6" t="s">
        <v>34</v>
      </c>
      <c r="J127" s="6"/>
      <c r="K127" s="7"/>
      <c r="L127" s="7"/>
      <c r="M127" s="8" t="s">
        <v>37</v>
      </c>
      <c r="N127" s="6"/>
      <c r="O127" s="6"/>
      <c r="P127" s="7"/>
      <c r="Q127" s="7"/>
      <c r="R127" s="8" t="s">
        <v>37</v>
      </c>
      <c r="S127" s="6"/>
      <c r="T127" s="44">
        <f>+COUNTIF(Tabla133[[#This Row],[Concepto]:[Concepto3]],"Concepto Favorable")</f>
        <v>1</v>
      </c>
      <c r="U127" s="44">
        <f>+COUNTIF(Tabla133[[#This Row],[Concepto]:[Concepto3]],"Concepto No Favorable")</f>
        <v>0</v>
      </c>
      <c r="V127" s="44">
        <f>+COUNTIF(Tabla133[[#This Row],[Concepto]:[Concepto3]],"Sin meta asignada en el periodo")</f>
        <v>0</v>
      </c>
      <c r="W127" s="44">
        <f t="shared" si="1"/>
        <v>1</v>
      </c>
    </row>
    <row r="128" spans="1:23" s="44" customFormat="1" ht="83.25" customHeight="1" x14ac:dyDescent="0.25">
      <c r="A128" s="6" t="s">
        <v>302</v>
      </c>
      <c r="B128" s="6" t="s">
        <v>296</v>
      </c>
      <c r="C128" s="6" t="s">
        <v>349</v>
      </c>
      <c r="D128" s="6" t="s">
        <v>303</v>
      </c>
      <c r="E128" s="6" t="s">
        <v>304</v>
      </c>
      <c r="F128" s="7">
        <v>4</v>
      </c>
      <c r="G128" s="7">
        <v>4</v>
      </c>
      <c r="H128" s="8">
        <v>1</v>
      </c>
      <c r="I128" s="6" t="s">
        <v>34</v>
      </c>
      <c r="J128" s="6"/>
      <c r="K128" s="7"/>
      <c r="L128" s="7"/>
      <c r="M128" s="8" t="s">
        <v>37</v>
      </c>
      <c r="N128" s="6"/>
      <c r="O128" s="6"/>
      <c r="P128" s="7"/>
      <c r="Q128" s="7"/>
      <c r="R128" s="8" t="s">
        <v>37</v>
      </c>
      <c r="S128" s="6"/>
      <c r="T128" s="44">
        <f>+COUNTIF(Tabla133[[#This Row],[Concepto]:[Concepto3]],"Concepto Favorable")</f>
        <v>1</v>
      </c>
      <c r="U128" s="44">
        <f>+COUNTIF(Tabla133[[#This Row],[Concepto]:[Concepto3]],"Concepto No Favorable")</f>
        <v>0</v>
      </c>
      <c r="V128" s="44">
        <f>+COUNTIF(Tabla133[[#This Row],[Concepto]:[Concepto3]],"Sin meta asignada en el periodo")</f>
        <v>0</v>
      </c>
      <c r="W128" s="44">
        <f t="shared" si="1"/>
        <v>1</v>
      </c>
    </row>
    <row r="129" spans="1:23" s="44" customFormat="1" ht="60" customHeight="1" x14ac:dyDescent="0.25">
      <c r="A129" s="6" t="s">
        <v>74</v>
      </c>
      <c r="B129" s="6" t="s">
        <v>66</v>
      </c>
      <c r="C129" s="6" t="s">
        <v>349</v>
      </c>
      <c r="D129" s="6" t="s">
        <v>75</v>
      </c>
      <c r="E129" s="6"/>
      <c r="F129" s="7"/>
      <c r="G129" s="7"/>
      <c r="H129" s="8" t="s">
        <v>37</v>
      </c>
      <c r="I129" s="6"/>
      <c r="J129" s="6" t="s">
        <v>77</v>
      </c>
      <c r="K129" s="7">
        <v>0</v>
      </c>
      <c r="L129" s="7">
        <v>0</v>
      </c>
      <c r="M129" s="8" t="s">
        <v>37</v>
      </c>
      <c r="N129" s="6" t="s">
        <v>34</v>
      </c>
      <c r="O129" s="6"/>
      <c r="P129" s="7"/>
      <c r="Q129" s="7"/>
      <c r="R129" s="8" t="s">
        <v>37</v>
      </c>
      <c r="S129" s="6"/>
      <c r="T129" s="44">
        <f>+COUNTIF(Tabla133[[#This Row],[Concepto]:[Concepto3]],"Concepto Favorable")</f>
        <v>1</v>
      </c>
      <c r="U129" s="44">
        <f>+COUNTIF(Tabla133[[#This Row],[Concepto]:[Concepto3]],"Concepto No Favorable")</f>
        <v>0</v>
      </c>
      <c r="V129" s="44">
        <f>+COUNTIF(Tabla133[[#This Row],[Concepto]:[Concepto3]],"Sin meta asignada en el periodo")</f>
        <v>0</v>
      </c>
      <c r="W129" s="44">
        <f t="shared" si="1"/>
        <v>1</v>
      </c>
    </row>
    <row r="130" spans="1:23" s="44" customFormat="1" ht="60" customHeight="1" x14ac:dyDescent="0.25">
      <c r="A130" s="6" t="s">
        <v>157</v>
      </c>
      <c r="B130" s="6" t="s">
        <v>158</v>
      </c>
      <c r="C130" s="6" t="s">
        <v>349</v>
      </c>
      <c r="D130" s="6" t="s">
        <v>159</v>
      </c>
      <c r="E130" s="6"/>
      <c r="F130" s="7"/>
      <c r="G130" s="7"/>
      <c r="H130" s="8" t="s">
        <v>37</v>
      </c>
      <c r="I130" s="6"/>
      <c r="J130" s="6" t="s">
        <v>161</v>
      </c>
      <c r="K130" s="7">
        <v>1</v>
      </c>
      <c r="L130" s="7">
        <v>1</v>
      </c>
      <c r="M130" s="8">
        <v>1</v>
      </c>
      <c r="N130" s="6" t="s">
        <v>34</v>
      </c>
      <c r="O130" s="6" t="s">
        <v>162</v>
      </c>
      <c r="P130" s="7">
        <v>1</v>
      </c>
      <c r="Q130" s="7">
        <v>1</v>
      </c>
      <c r="R130" s="8">
        <v>1</v>
      </c>
      <c r="S130" s="6" t="s">
        <v>34</v>
      </c>
      <c r="T130" s="44">
        <f>+COUNTIF(Tabla133[[#This Row],[Concepto]:[Concepto3]],"Concepto Favorable")</f>
        <v>2</v>
      </c>
      <c r="U130" s="44">
        <f>+COUNTIF(Tabla133[[#This Row],[Concepto]:[Concepto3]],"Concepto No Favorable")</f>
        <v>0</v>
      </c>
      <c r="V130" s="44">
        <f>+COUNTIF(Tabla133[[#This Row],[Concepto]:[Concepto3]],"Sin meta asignada en el periodo")</f>
        <v>0</v>
      </c>
      <c r="W130" s="44">
        <f t="shared" si="1"/>
        <v>2</v>
      </c>
    </row>
    <row r="131" spans="1:23" s="44" customFormat="1" ht="60" customHeight="1" x14ac:dyDescent="0.25">
      <c r="A131" s="6" t="s">
        <v>171</v>
      </c>
      <c r="B131" s="6" t="s">
        <v>172</v>
      </c>
      <c r="C131" s="6" t="s">
        <v>349</v>
      </c>
      <c r="D131" s="6" t="s">
        <v>173</v>
      </c>
      <c r="E131" s="6" t="s">
        <v>174</v>
      </c>
      <c r="F131" s="7">
        <v>4</v>
      </c>
      <c r="G131" s="7">
        <v>4</v>
      </c>
      <c r="H131" s="8">
        <v>1</v>
      </c>
      <c r="I131" s="6" t="s">
        <v>34</v>
      </c>
      <c r="J131" s="6"/>
      <c r="K131" s="7"/>
      <c r="L131" s="7"/>
      <c r="M131" s="8" t="s">
        <v>37</v>
      </c>
      <c r="N131" s="6"/>
      <c r="O131" s="6"/>
      <c r="P131" s="7"/>
      <c r="Q131" s="7"/>
      <c r="R131" s="8" t="s">
        <v>37</v>
      </c>
      <c r="S131" s="6"/>
      <c r="T131" s="44">
        <f>+COUNTIF(Tabla133[[#This Row],[Concepto]:[Concepto3]],"Concepto Favorable")</f>
        <v>1</v>
      </c>
      <c r="U131" s="44">
        <f>+COUNTIF(Tabla133[[#This Row],[Concepto]:[Concepto3]],"Concepto No Favorable")</f>
        <v>0</v>
      </c>
      <c r="V131" s="44">
        <f>+COUNTIF(Tabla133[[#This Row],[Concepto]:[Concepto3]],"Sin meta asignada en el periodo")</f>
        <v>0</v>
      </c>
      <c r="W131" s="44">
        <f t="shared" si="1"/>
        <v>1</v>
      </c>
    </row>
    <row r="132" spans="1:23" s="44" customFormat="1" ht="60" customHeight="1" x14ac:dyDescent="0.25">
      <c r="A132" s="6" t="s">
        <v>179</v>
      </c>
      <c r="B132" s="6" t="s">
        <v>172</v>
      </c>
      <c r="C132" s="6" t="s">
        <v>349</v>
      </c>
      <c r="D132" s="6" t="s">
        <v>342</v>
      </c>
      <c r="E132" s="6"/>
      <c r="F132" s="7"/>
      <c r="G132" s="7"/>
      <c r="H132" s="8" t="s">
        <v>37</v>
      </c>
      <c r="I132" s="6"/>
      <c r="J132" s="6"/>
      <c r="K132" s="7"/>
      <c r="L132" s="7"/>
      <c r="M132" s="8" t="s">
        <v>37</v>
      </c>
      <c r="N132" s="6"/>
      <c r="O132" s="6" t="s">
        <v>183</v>
      </c>
      <c r="P132" s="7">
        <v>1</v>
      </c>
      <c r="Q132" s="7">
        <v>1</v>
      </c>
      <c r="R132" s="8">
        <v>1</v>
      </c>
      <c r="S132" s="6" t="s">
        <v>34</v>
      </c>
      <c r="T132" s="44">
        <f>+COUNTIF(Tabla133[[#This Row],[Concepto]:[Concepto3]],"Concepto Favorable")</f>
        <v>1</v>
      </c>
      <c r="U132" s="44">
        <f>+COUNTIF(Tabla133[[#This Row],[Concepto]:[Concepto3]],"Concepto No Favorable")</f>
        <v>0</v>
      </c>
      <c r="V132" s="44">
        <f>+COUNTIF(Tabla133[[#This Row],[Concepto]:[Concepto3]],"Sin meta asignada en el periodo")</f>
        <v>0</v>
      </c>
      <c r="W132" s="44">
        <f t="shared" si="1"/>
        <v>1</v>
      </c>
    </row>
    <row r="133" spans="1:23" s="44" customFormat="1" ht="60" customHeight="1" x14ac:dyDescent="0.25">
      <c r="A133" s="6" t="s">
        <v>106</v>
      </c>
      <c r="B133" s="6" t="s">
        <v>107</v>
      </c>
      <c r="C133" s="6" t="s">
        <v>349</v>
      </c>
      <c r="D133" s="6" t="s">
        <v>108</v>
      </c>
      <c r="E133" s="6" t="s">
        <v>109</v>
      </c>
      <c r="F133" s="7">
        <v>16</v>
      </c>
      <c r="G133" s="7">
        <v>16</v>
      </c>
      <c r="H133" s="8">
        <v>1</v>
      </c>
      <c r="I133" s="6" t="s">
        <v>34</v>
      </c>
      <c r="J133" s="6" t="s">
        <v>110</v>
      </c>
      <c r="K133" s="7">
        <v>0</v>
      </c>
      <c r="L133" s="7">
        <v>0</v>
      </c>
      <c r="M133" s="8" t="s">
        <v>37</v>
      </c>
      <c r="N133" s="6" t="s">
        <v>34</v>
      </c>
      <c r="O133" s="6" t="s">
        <v>111</v>
      </c>
      <c r="P133" s="7">
        <v>4</v>
      </c>
      <c r="Q133" s="7">
        <v>4</v>
      </c>
      <c r="R133" s="8">
        <v>1</v>
      </c>
      <c r="S133" s="6" t="s">
        <v>34</v>
      </c>
      <c r="T133" s="44">
        <f>+COUNTIF(Tabla133[[#This Row],[Concepto]:[Concepto3]],"Concepto Favorable")</f>
        <v>3</v>
      </c>
      <c r="U133" s="44">
        <f>+COUNTIF(Tabla133[[#This Row],[Concepto]:[Concepto3]],"Concepto No Favorable")</f>
        <v>0</v>
      </c>
      <c r="V133" s="44">
        <f>+COUNTIF(Tabla133[[#This Row],[Concepto]:[Concepto3]],"Sin meta asignada en el periodo")</f>
        <v>0</v>
      </c>
      <c r="W133" s="44">
        <f t="shared" ref="W133:W196" si="2">+T133+V133</f>
        <v>3</v>
      </c>
    </row>
    <row r="134" spans="1:23" s="44" customFormat="1" ht="60" customHeight="1" x14ac:dyDescent="0.25">
      <c r="A134" s="6" t="s">
        <v>112</v>
      </c>
      <c r="B134" s="6" t="s">
        <v>107</v>
      </c>
      <c r="C134" s="6" t="s">
        <v>349</v>
      </c>
      <c r="D134" s="6" t="s">
        <v>113</v>
      </c>
      <c r="E134" s="6" t="s">
        <v>114</v>
      </c>
      <c r="F134" s="7">
        <v>16</v>
      </c>
      <c r="G134" s="7"/>
      <c r="H134" s="8">
        <v>0</v>
      </c>
      <c r="I134" s="6" t="s">
        <v>70</v>
      </c>
      <c r="J134" s="6"/>
      <c r="K134" s="7"/>
      <c r="L134" s="7"/>
      <c r="M134" s="8" t="s">
        <v>37</v>
      </c>
      <c r="N134" s="6"/>
      <c r="O134" s="6" t="s">
        <v>111</v>
      </c>
      <c r="P134" s="7">
        <v>0</v>
      </c>
      <c r="Q134" s="7">
        <v>0</v>
      </c>
      <c r="R134" s="8" t="s">
        <v>37</v>
      </c>
      <c r="S134" s="6" t="s">
        <v>34</v>
      </c>
      <c r="T134" s="44">
        <f>+COUNTIF(Tabla133[[#This Row],[Concepto]:[Concepto3]],"Concepto Favorable")</f>
        <v>1</v>
      </c>
      <c r="U134" s="44">
        <f>+COUNTIF(Tabla133[[#This Row],[Concepto]:[Concepto3]],"Concepto No Favorable")</f>
        <v>1</v>
      </c>
      <c r="V134" s="44">
        <f>+COUNTIF(Tabla133[[#This Row],[Concepto]:[Concepto3]],"Sin meta asignada en el periodo")</f>
        <v>0</v>
      </c>
      <c r="W134" s="44">
        <f t="shared" si="2"/>
        <v>1</v>
      </c>
    </row>
    <row r="135" spans="1:23" s="44" customFormat="1" ht="60" customHeight="1" x14ac:dyDescent="0.25">
      <c r="A135" s="6" t="s">
        <v>142</v>
      </c>
      <c r="B135" s="6" t="s">
        <v>143</v>
      </c>
      <c r="C135" s="6" t="s">
        <v>349</v>
      </c>
      <c r="D135" s="6" t="s">
        <v>144</v>
      </c>
      <c r="E135" s="6"/>
      <c r="F135" s="7"/>
      <c r="G135" s="7"/>
      <c r="H135" s="8" t="s">
        <v>37</v>
      </c>
      <c r="I135" s="6"/>
      <c r="J135" s="6" t="s">
        <v>146</v>
      </c>
      <c r="K135" s="7">
        <v>2</v>
      </c>
      <c r="L135" s="7">
        <v>2</v>
      </c>
      <c r="M135" s="8">
        <v>1</v>
      </c>
      <c r="N135" s="6" t="s">
        <v>34</v>
      </c>
      <c r="O135" s="6" t="s">
        <v>147</v>
      </c>
      <c r="P135" s="7">
        <v>1</v>
      </c>
      <c r="Q135" s="7">
        <v>1</v>
      </c>
      <c r="R135" s="8">
        <v>1</v>
      </c>
      <c r="S135" s="6" t="s">
        <v>34</v>
      </c>
      <c r="T135" s="44">
        <f>+COUNTIF(Tabla133[[#This Row],[Concepto]:[Concepto3]],"Concepto Favorable")</f>
        <v>2</v>
      </c>
      <c r="U135" s="44">
        <f>+COUNTIF(Tabla133[[#This Row],[Concepto]:[Concepto3]],"Concepto No Favorable")</f>
        <v>0</v>
      </c>
      <c r="V135" s="44">
        <f>+COUNTIF(Tabla133[[#This Row],[Concepto]:[Concepto3]],"Sin meta asignada en el periodo")</f>
        <v>0</v>
      </c>
      <c r="W135" s="44">
        <f t="shared" si="2"/>
        <v>2</v>
      </c>
    </row>
    <row r="136" spans="1:23" s="44" customFormat="1" ht="60" customHeight="1" x14ac:dyDescent="0.25">
      <c r="A136" s="6" t="s">
        <v>148</v>
      </c>
      <c r="B136" s="6" t="s">
        <v>143</v>
      </c>
      <c r="C136" s="6" t="s">
        <v>349</v>
      </c>
      <c r="D136" s="6" t="s">
        <v>149</v>
      </c>
      <c r="E136" s="6"/>
      <c r="F136" s="7"/>
      <c r="G136" s="7"/>
      <c r="H136" s="8" t="s">
        <v>37</v>
      </c>
      <c r="I136" s="6"/>
      <c r="J136" s="6" t="s">
        <v>151</v>
      </c>
      <c r="K136" s="7">
        <v>1</v>
      </c>
      <c r="L136" s="7">
        <v>1</v>
      </c>
      <c r="M136" s="8">
        <v>1</v>
      </c>
      <c r="N136" s="6" t="s">
        <v>43</v>
      </c>
      <c r="O136" s="6"/>
      <c r="P136" s="7"/>
      <c r="Q136" s="7"/>
      <c r="R136" s="8" t="s">
        <v>37</v>
      </c>
      <c r="S136" s="6"/>
      <c r="T136" s="44">
        <f>+COUNTIF(Tabla133[[#This Row],[Concepto]:[Concepto3]],"Concepto Favorable")</f>
        <v>0</v>
      </c>
      <c r="U136" s="44">
        <f>+COUNTIF(Tabla133[[#This Row],[Concepto]:[Concepto3]],"Concepto No Favorable")</f>
        <v>0</v>
      </c>
      <c r="V136" s="44">
        <f>+COUNTIF(Tabla133[[#This Row],[Concepto]:[Concepto3]],"Sin meta asignada en el periodo")</f>
        <v>1</v>
      </c>
      <c r="W136" s="44">
        <f t="shared" si="2"/>
        <v>1</v>
      </c>
    </row>
    <row r="137" spans="1:23" s="44" customFormat="1" ht="60" customHeight="1" x14ac:dyDescent="0.25">
      <c r="A137" s="6" t="s">
        <v>92</v>
      </c>
      <c r="B137" s="6" t="s">
        <v>93</v>
      </c>
      <c r="C137" s="6" t="s">
        <v>349</v>
      </c>
      <c r="D137" s="6" t="s">
        <v>341</v>
      </c>
      <c r="E137" s="6" t="s">
        <v>95</v>
      </c>
      <c r="F137" s="7">
        <v>4</v>
      </c>
      <c r="G137" s="7">
        <v>4</v>
      </c>
      <c r="H137" s="8">
        <v>1</v>
      </c>
      <c r="I137" s="6" t="s">
        <v>34</v>
      </c>
      <c r="J137" s="6"/>
      <c r="K137" s="7"/>
      <c r="L137" s="7"/>
      <c r="M137" s="8" t="s">
        <v>37</v>
      </c>
      <c r="N137" s="6"/>
      <c r="O137" s="6"/>
      <c r="P137" s="7"/>
      <c r="Q137" s="7"/>
      <c r="R137" s="8" t="s">
        <v>37</v>
      </c>
      <c r="S137" s="6"/>
      <c r="T137" s="44">
        <f>+COUNTIF(Tabla133[[#This Row],[Concepto]:[Concepto3]],"Concepto Favorable")</f>
        <v>1</v>
      </c>
      <c r="U137" s="44">
        <f>+COUNTIF(Tabla133[[#This Row],[Concepto]:[Concepto3]],"Concepto No Favorable")</f>
        <v>0</v>
      </c>
      <c r="V137" s="44">
        <f>+COUNTIF(Tabla133[[#This Row],[Concepto]:[Concepto3]],"Sin meta asignada en el periodo")</f>
        <v>0</v>
      </c>
      <c r="W137" s="44">
        <f t="shared" si="2"/>
        <v>1</v>
      </c>
    </row>
    <row r="138" spans="1:23" s="44" customFormat="1" ht="75" customHeight="1" x14ac:dyDescent="0.25">
      <c r="A138" s="6" t="s">
        <v>99</v>
      </c>
      <c r="B138" s="6" t="s">
        <v>93</v>
      </c>
      <c r="C138" s="6" t="s">
        <v>349</v>
      </c>
      <c r="D138" s="6" t="s">
        <v>100</v>
      </c>
      <c r="E138" s="6" t="s">
        <v>101</v>
      </c>
      <c r="F138" s="7">
        <v>4</v>
      </c>
      <c r="G138" s="7">
        <v>4</v>
      </c>
      <c r="H138" s="8">
        <v>1</v>
      </c>
      <c r="I138" s="6" t="s">
        <v>34</v>
      </c>
      <c r="J138" s="6"/>
      <c r="K138" s="7"/>
      <c r="L138" s="7"/>
      <c r="M138" s="8" t="s">
        <v>37</v>
      </c>
      <c r="N138" s="6"/>
      <c r="O138" s="6"/>
      <c r="P138" s="7"/>
      <c r="Q138" s="7"/>
      <c r="R138" s="8" t="s">
        <v>37</v>
      </c>
      <c r="S138" s="6"/>
      <c r="T138" s="44">
        <f>+COUNTIF(Tabla133[[#This Row],[Concepto]:[Concepto3]],"Concepto Favorable")</f>
        <v>1</v>
      </c>
      <c r="U138" s="44">
        <f>+COUNTIF(Tabla133[[#This Row],[Concepto]:[Concepto3]],"Concepto No Favorable")</f>
        <v>0</v>
      </c>
      <c r="V138" s="44">
        <f>+COUNTIF(Tabla133[[#This Row],[Concepto]:[Concepto3]],"Sin meta asignada en el periodo")</f>
        <v>0</v>
      </c>
      <c r="W138" s="44">
        <f t="shared" si="2"/>
        <v>1</v>
      </c>
    </row>
    <row r="139" spans="1:23" s="44" customFormat="1" ht="60" customHeight="1" x14ac:dyDescent="0.25">
      <c r="A139" s="12" t="s">
        <v>125</v>
      </c>
      <c r="B139" s="12" t="s">
        <v>121</v>
      </c>
      <c r="C139" s="6" t="s">
        <v>349</v>
      </c>
      <c r="D139" s="12" t="s">
        <v>126</v>
      </c>
      <c r="E139" s="12" t="s">
        <v>127</v>
      </c>
      <c r="F139" s="13">
        <v>2</v>
      </c>
      <c r="G139" s="13">
        <v>2</v>
      </c>
      <c r="H139" s="8">
        <v>1</v>
      </c>
      <c r="I139" s="12" t="s">
        <v>34</v>
      </c>
      <c r="J139" s="12"/>
      <c r="K139" s="13"/>
      <c r="L139" s="13"/>
      <c r="M139" s="8" t="s">
        <v>37</v>
      </c>
      <c r="N139" s="12"/>
      <c r="O139" s="12"/>
      <c r="P139" s="13"/>
      <c r="Q139" s="13"/>
      <c r="R139" s="14" t="s">
        <v>37</v>
      </c>
      <c r="S139" s="12"/>
      <c r="T139" s="44">
        <f>+COUNTIF(Tabla133[[#This Row],[Concepto]:[Concepto3]],"Concepto Favorable")</f>
        <v>1</v>
      </c>
      <c r="U139" s="44">
        <f>+COUNTIF(Tabla133[[#This Row],[Concepto]:[Concepto3]],"Concepto No Favorable")</f>
        <v>0</v>
      </c>
      <c r="V139" s="44">
        <f>+COUNTIF(Tabla133[[#This Row],[Concepto]:[Concepto3]],"Sin meta asignada en el periodo")</f>
        <v>0</v>
      </c>
      <c r="W139" s="44">
        <f t="shared" si="2"/>
        <v>1</v>
      </c>
    </row>
    <row r="140" spans="1:23" s="44" customFormat="1" ht="60" customHeight="1" x14ac:dyDescent="0.25">
      <c r="A140" s="6" t="s">
        <v>78</v>
      </c>
      <c r="B140" s="6" t="s">
        <v>79</v>
      </c>
      <c r="C140" s="6" t="s">
        <v>350</v>
      </c>
      <c r="D140" s="6" t="s">
        <v>80</v>
      </c>
      <c r="E140" s="6" t="s">
        <v>81</v>
      </c>
      <c r="F140" s="7">
        <v>1</v>
      </c>
      <c r="G140" s="7">
        <v>1</v>
      </c>
      <c r="H140" s="8">
        <v>1</v>
      </c>
      <c r="I140" s="6" t="s">
        <v>34</v>
      </c>
      <c r="J140" s="6"/>
      <c r="K140" s="7"/>
      <c r="L140" s="7"/>
      <c r="M140" s="8" t="s">
        <v>37</v>
      </c>
      <c r="N140" s="6"/>
      <c r="O140" s="6"/>
      <c r="P140" s="7"/>
      <c r="Q140" s="7"/>
      <c r="R140" s="8" t="s">
        <v>37</v>
      </c>
      <c r="S140" s="6"/>
      <c r="T140" s="44">
        <f>+COUNTIF(Tabla133[[#This Row],[Concepto]:[Concepto3]],"Concepto Favorable")</f>
        <v>1</v>
      </c>
      <c r="U140" s="44">
        <f>+COUNTIF(Tabla133[[#This Row],[Concepto]:[Concepto3]],"Concepto No Favorable")</f>
        <v>0</v>
      </c>
      <c r="V140" s="44">
        <f>+COUNTIF(Tabla133[[#This Row],[Concepto]:[Concepto3]],"Sin meta asignada en el periodo")</f>
        <v>0</v>
      </c>
      <c r="W140" s="44">
        <f t="shared" si="2"/>
        <v>1</v>
      </c>
    </row>
    <row r="141" spans="1:23" s="44" customFormat="1" ht="60" customHeight="1" x14ac:dyDescent="0.25">
      <c r="A141" s="6" t="s">
        <v>83</v>
      </c>
      <c r="B141" s="6" t="s">
        <v>79</v>
      </c>
      <c r="C141" s="6" t="s">
        <v>350</v>
      </c>
      <c r="D141" s="6" t="s">
        <v>84</v>
      </c>
      <c r="E141" s="6" t="s">
        <v>85</v>
      </c>
      <c r="F141" s="7">
        <v>1</v>
      </c>
      <c r="G141" s="7">
        <v>1</v>
      </c>
      <c r="H141" s="8">
        <v>1</v>
      </c>
      <c r="I141" s="6" t="s">
        <v>34</v>
      </c>
      <c r="J141" s="6"/>
      <c r="K141" s="7"/>
      <c r="L141" s="7"/>
      <c r="M141" s="8" t="s">
        <v>37</v>
      </c>
      <c r="N141" s="6"/>
      <c r="O141" s="6"/>
      <c r="P141" s="7"/>
      <c r="Q141" s="7"/>
      <c r="R141" s="8" t="s">
        <v>37</v>
      </c>
      <c r="S141" s="6"/>
      <c r="T141" s="44">
        <f>+COUNTIF(Tabla133[[#This Row],[Concepto]:[Concepto3]],"Concepto Favorable")</f>
        <v>1</v>
      </c>
      <c r="U141" s="44">
        <f>+COUNTIF(Tabla133[[#This Row],[Concepto]:[Concepto3]],"Concepto No Favorable")</f>
        <v>0</v>
      </c>
      <c r="V141" s="44">
        <f>+COUNTIF(Tabla133[[#This Row],[Concepto]:[Concepto3]],"Sin meta asignada en el periodo")</f>
        <v>0</v>
      </c>
      <c r="W141" s="44">
        <f t="shared" si="2"/>
        <v>1</v>
      </c>
    </row>
    <row r="142" spans="1:23" s="44" customFormat="1" ht="60" customHeight="1" x14ac:dyDescent="0.25">
      <c r="A142" s="6" t="s">
        <v>87</v>
      </c>
      <c r="B142" s="6" t="s">
        <v>79</v>
      </c>
      <c r="C142" s="6" t="s">
        <v>350</v>
      </c>
      <c r="D142" s="6" t="s">
        <v>88</v>
      </c>
      <c r="E142" s="6"/>
      <c r="F142" s="7"/>
      <c r="G142" s="7"/>
      <c r="H142" s="8" t="s">
        <v>37</v>
      </c>
      <c r="I142" s="6"/>
      <c r="J142" s="6" t="s">
        <v>90</v>
      </c>
      <c r="K142" s="7">
        <v>1</v>
      </c>
      <c r="L142" s="7">
        <v>1</v>
      </c>
      <c r="M142" s="8">
        <v>1</v>
      </c>
      <c r="N142" s="6" t="s">
        <v>34</v>
      </c>
      <c r="O142" s="6"/>
      <c r="P142" s="7"/>
      <c r="Q142" s="7"/>
      <c r="R142" s="8" t="s">
        <v>37</v>
      </c>
      <c r="S142" s="6"/>
      <c r="T142" s="44">
        <f>+COUNTIF(Tabla133[[#This Row],[Concepto]:[Concepto3]],"Concepto Favorable")</f>
        <v>1</v>
      </c>
      <c r="U142" s="44">
        <f>+COUNTIF(Tabla133[[#This Row],[Concepto]:[Concepto3]],"Concepto No Favorable")</f>
        <v>0</v>
      </c>
      <c r="V142" s="44">
        <f>+COUNTIF(Tabla133[[#This Row],[Concepto]:[Concepto3]],"Sin meta asignada en el periodo")</f>
        <v>0</v>
      </c>
      <c r="W142" s="44">
        <f t="shared" si="2"/>
        <v>1</v>
      </c>
    </row>
    <row r="143" spans="1:23" s="44" customFormat="1" ht="60" customHeight="1" x14ac:dyDescent="0.25">
      <c r="A143" s="6" t="s">
        <v>295</v>
      </c>
      <c r="B143" s="6" t="s">
        <v>296</v>
      </c>
      <c r="C143" s="6" t="s">
        <v>350</v>
      </c>
      <c r="D143" s="6" t="s">
        <v>297</v>
      </c>
      <c r="E143" s="6" t="s">
        <v>298</v>
      </c>
      <c r="F143" s="7">
        <v>3</v>
      </c>
      <c r="G143" s="7">
        <v>3</v>
      </c>
      <c r="H143" s="8">
        <v>1</v>
      </c>
      <c r="I143" s="6" t="s">
        <v>34</v>
      </c>
      <c r="J143" s="6"/>
      <c r="K143" s="7"/>
      <c r="L143" s="7"/>
      <c r="M143" s="8" t="s">
        <v>37</v>
      </c>
      <c r="N143" s="6"/>
      <c r="O143" s="6"/>
      <c r="P143" s="7"/>
      <c r="Q143" s="7"/>
      <c r="R143" s="8" t="s">
        <v>37</v>
      </c>
      <c r="S143" s="6"/>
      <c r="T143" s="44">
        <f>+COUNTIF(Tabla133[[#This Row],[Concepto]:[Concepto3]],"Concepto Favorable")</f>
        <v>1</v>
      </c>
      <c r="U143" s="44">
        <f>+COUNTIF(Tabla133[[#This Row],[Concepto]:[Concepto3]],"Concepto No Favorable")</f>
        <v>0</v>
      </c>
      <c r="V143" s="44">
        <f>+COUNTIF(Tabla133[[#This Row],[Concepto]:[Concepto3]],"Sin meta asignada en el periodo")</f>
        <v>0</v>
      </c>
      <c r="W143" s="44">
        <f t="shared" si="2"/>
        <v>1</v>
      </c>
    </row>
    <row r="144" spans="1:23" s="44" customFormat="1" ht="60" customHeight="1" x14ac:dyDescent="0.25">
      <c r="A144" s="6" t="s">
        <v>299</v>
      </c>
      <c r="B144" s="6" t="s">
        <v>296</v>
      </c>
      <c r="C144" s="6" t="s">
        <v>350</v>
      </c>
      <c r="D144" s="6" t="s">
        <v>300</v>
      </c>
      <c r="E144" s="6" t="s">
        <v>301</v>
      </c>
      <c r="F144" s="7">
        <v>4</v>
      </c>
      <c r="G144" s="7">
        <v>4</v>
      </c>
      <c r="H144" s="8">
        <v>1</v>
      </c>
      <c r="I144" s="6" t="s">
        <v>43</v>
      </c>
      <c r="J144" s="6"/>
      <c r="K144" s="7"/>
      <c r="L144" s="7"/>
      <c r="M144" s="8" t="s">
        <v>37</v>
      </c>
      <c r="N144" s="6"/>
      <c r="O144" s="6"/>
      <c r="P144" s="7"/>
      <c r="Q144" s="7"/>
      <c r="R144" s="8" t="s">
        <v>37</v>
      </c>
      <c r="S144" s="6"/>
      <c r="T144" s="44">
        <f>+COUNTIF(Tabla133[[#This Row],[Concepto]:[Concepto3]],"Concepto Favorable")</f>
        <v>0</v>
      </c>
      <c r="U144" s="44">
        <f>+COUNTIF(Tabla133[[#This Row],[Concepto]:[Concepto3]],"Concepto No Favorable")</f>
        <v>0</v>
      </c>
      <c r="V144" s="44">
        <f>+COUNTIF(Tabla133[[#This Row],[Concepto]:[Concepto3]],"Sin meta asignada en el periodo")</f>
        <v>1</v>
      </c>
      <c r="W144" s="44">
        <f t="shared" si="2"/>
        <v>1</v>
      </c>
    </row>
    <row r="145" spans="1:23" s="44" customFormat="1" ht="60" customHeight="1" x14ac:dyDescent="0.25">
      <c r="A145" s="6" t="s">
        <v>302</v>
      </c>
      <c r="B145" s="6" t="s">
        <v>296</v>
      </c>
      <c r="C145" s="6" t="s">
        <v>350</v>
      </c>
      <c r="D145" s="6" t="s">
        <v>303</v>
      </c>
      <c r="E145" s="6" t="s">
        <v>304</v>
      </c>
      <c r="F145" s="7">
        <v>3</v>
      </c>
      <c r="G145" s="7">
        <v>3</v>
      </c>
      <c r="H145" s="8">
        <v>1</v>
      </c>
      <c r="I145" s="6" t="s">
        <v>34</v>
      </c>
      <c r="J145" s="6"/>
      <c r="K145" s="7"/>
      <c r="L145" s="7"/>
      <c r="M145" s="8" t="s">
        <v>37</v>
      </c>
      <c r="N145" s="6"/>
      <c r="O145" s="6"/>
      <c r="P145" s="7"/>
      <c r="Q145" s="7"/>
      <c r="R145" s="8" t="s">
        <v>37</v>
      </c>
      <c r="S145" s="6"/>
      <c r="T145" s="44">
        <f>+COUNTIF(Tabla133[[#This Row],[Concepto]:[Concepto3]],"Concepto Favorable")</f>
        <v>1</v>
      </c>
      <c r="U145" s="44">
        <f>+COUNTIF(Tabla133[[#This Row],[Concepto]:[Concepto3]],"Concepto No Favorable")</f>
        <v>0</v>
      </c>
      <c r="V145" s="44">
        <f>+COUNTIF(Tabla133[[#This Row],[Concepto]:[Concepto3]],"Sin meta asignada en el periodo")</f>
        <v>0</v>
      </c>
      <c r="W145" s="44">
        <f t="shared" si="2"/>
        <v>1</v>
      </c>
    </row>
    <row r="146" spans="1:23" s="44" customFormat="1" ht="60" customHeight="1" x14ac:dyDescent="0.25">
      <c r="A146" s="6" t="s">
        <v>74</v>
      </c>
      <c r="B146" s="6" t="s">
        <v>66</v>
      </c>
      <c r="C146" s="6" t="s">
        <v>350</v>
      </c>
      <c r="D146" s="6" t="s">
        <v>75</v>
      </c>
      <c r="E146" s="6"/>
      <c r="F146" s="7"/>
      <c r="G146" s="7"/>
      <c r="H146" s="8" t="s">
        <v>37</v>
      </c>
      <c r="I146" s="6"/>
      <c r="J146" s="6" t="s">
        <v>77</v>
      </c>
      <c r="K146" s="7">
        <v>1</v>
      </c>
      <c r="L146" s="7">
        <v>1</v>
      </c>
      <c r="M146" s="8">
        <v>1</v>
      </c>
      <c r="N146" s="6" t="s">
        <v>34</v>
      </c>
      <c r="O146" s="6"/>
      <c r="P146" s="7"/>
      <c r="Q146" s="7"/>
      <c r="R146" s="8" t="s">
        <v>37</v>
      </c>
      <c r="S146" s="6"/>
      <c r="T146" s="44">
        <f>+COUNTIF(Tabla133[[#This Row],[Concepto]:[Concepto3]],"Concepto Favorable")</f>
        <v>1</v>
      </c>
      <c r="U146" s="44">
        <f>+COUNTIF(Tabla133[[#This Row],[Concepto]:[Concepto3]],"Concepto No Favorable")</f>
        <v>0</v>
      </c>
      <c r="V146" s="44">
        <f>+COUNTIF(Tabla133[[#This Row],[Concepto]:[Concepto3]],"Sin meta asignada en el periodo")</f>
        <v>0</v>
      </c>
      <c r="W146" s="44">
        <f t="shared" si="2"/>
        <v>1</v>
      </c>
    </row>
    <row r="147" spans="1:23" s="44" customFormat="1" ht="60" customHeight="1" x14ac:dyDescent="0.25">
      <c r="A147" s="6" t="s">
        <v>157</v>
      </c>
      <c r="B147" s="6" t="s">
        <v>158</v>
      </c>
      <c r="C147" s="6" t="s">
        <v>350</v>
      </c>
      <c r="D147" s="6" t="s">
        <v>159</v>
      </c>
      <c r="E147" s="6"/>
      <c r="F147" s="7"/>
      <c r="G147" s="7"/>
      <c r="H147" s="8" t="s">
        <v>37</v>
      </c>
      <c r="I147" s="6"/>
      <c r="J147" s="6" t="s">
        <v>161</v>
      </c>
      <c r="K147" s="7">
        <v>1</v>
      </c>
      <c r="L147" s="7">
        <v>1</v>
      </c>
      <c r="M147" s="8">
        <v>1</v>
      </c>
      <c r="N147" s="6" t="s">
        <v>34</v>
      </c>
      <c r="O147" s="6" t="s">
        <v>162</v>
      </c>
      <c r="P147" s="7">
        <v>1</v>
      </c>
      <c r="Q147" s="7">
        <v>1</v>
      </c>
      <c r="R147" s="8">
        <v>1</v>
      </c>
      <c r="S147" s="6" t="s">
        <v>34</v>
      </c>
      <c r="T147" s="44">
        <f>+COUNTIF(Tabla133[[#This Row],[Concepto]:[Concepto3]],"Concepto Favorable")</f>
        <v>2</v>
      </c>
      <c r="U147" s="44">
        <f>+COUNTIF(Tabla133[[#This Row],[Concepto]:[Concepto3]],"Concepto No Favorable")</f>
        <v>0</v>
      </c>
      <c r="V147" s="44">
        <f>+COUNTIF(Tabla133[[#This Row],[Concepto]:[Concepto3]],"Sin meta asignada en el periodo")</f>
        <v>0</v>
      </c>
      <c r="W147" s="44">
        <f t="shared" si="2"/>
        <v>2</v>
      </c>
    </row>
    <row r="148" spans="1:23" s="44" customFormat="1" ht="60" customHeight="1" x14ac:dyDescent="0.25">
      <c r="A148" s="6" t="s">
        <v>171</v>
      </c>
      <c r="B148" s="6" t="s">
        <v>172</v>
      </c>
      <c r="C148" s="6" t="s">
        <v>350</v>
      </c>
      <c r="D148" s="6" t="s">
        <v>173</v>
      </c>
      <c r="E148" s="6" t="s">
        <v>174</v>
      </c>
      <c r="F148" s="7">
        <v>3</v>
      </c>
      <c r="G148" s="7">
        <v>3</v>
      </c>
      <c r="H148" s="8">
        <v>1</v>
      </c>
      <c r="I148" s="6" t="s">
        <v>34</v>
      </c>
      <c r="J148" s="6"/>
      <c r="K148" s="7"/>
      <c r="L148" s="7"/>
      <c r="M148" s="8" t="s">
        <v>37</v>
      </c>
      <c r="N148" s="6"/>
      <c r="O148" s="6"/>
      <c r="P148" s="7"/>
      <c r="Q148" s="7"/>
      <c r="R148" s="8" t="s">
        <v>37</v>
      </c>
      <c r="S148" s="6"/>
      <c r="T148" s="44">
        <f>+COUNTIF(Tabla133[[#This Row],[Concepto]:[Concepto3]],"Concepto Favorable")</f>
        <v>1</v>
      </c>
      <c r="U148" s="44">
        <f>+COUNTIF(Tabla133[[#This Row],[Concepto]:[Concepto3]],"Concepto No Favorable")</f>
        <v>0</v>
      </c>
      <c r="V148" s="44">
        <f>+COUNTIF(Tabla133[[#This Row],[Concepto]:[Concepto3]],"Sin meta asignada en el periodo")</f>
        <v>0</v>
      </c>
      <c r="W148" s="44">
        <f t="shared" si="2"/>
        <v>1</v>
      </c>
    </row>
    <row r="149" spans="1:23" s="44" customFormat="1" ht="60" customHeight="1" x14ac:dyDescent="0.25">
      <c r="A149" s="6" t="s">
        <v>179</v>
      </c>
      <c r="B149" s="6" t="s">
        <v>172</v>
      </c>
      <c r="C149" s="6" t="s">
        <v>350</v>
      </c>
      <c r="D149" s="6" t="s">
        <v>342</v>
      </c>
      <c r="E149" s="6"/>
      <c r="F149" s="7"/>
      <c r="G149" s="7"/>
      <c r="H149" s="8" t="s">
        <v>37</v>
      </c>
      <c r="I149" s="6"/>
      <c r="J149" s="6"/>
      <c r="K149" s="7"/>
      <c r="L149" s="7"/>
      <c r="M149" s="8" t="s">
        <v>37</v>
      </c>
      <c r="N149" s="6"/>
      <c r="O149" s="6" t="s">
        <v>183</v>
      </c>
      <c r="P149" s="7">
        <v>0</v>
      </c>
      <c r="Q149" s="7">
        <v>0</v>
      </c>
      <c r="R149" s="8" t="s">
        <v>37</v>
      </c>
      <c r="S149" s="6" t="s">
        <v>43</v>
      </c>
      <c r="T149" s="44">
        <f>+COUNTIF(Tabla133[[#This Row],[Concepto]:[Concepto3]],"Concepto Favorable")</f>
        <v>0</v>
      </c>
      <c r="U149" s="44">
        <f>+COUNTIF(Tabla133[[#This Row],[Concepto]:[Concepto3]],"Concepto No Favorable")</f>
        <v>0</v>
      </c>
      <c r="V149" s="44">
        <f>+COUNTIF(Tabla133[[#This Row],[Concepto]:[Concepto3]],"Sin meta asignada en el periodo")</f>
        <v>1</v>
      </c>
      <c r="W149" s="44">
        <f t="shared" si="2"/>
        <v>1</v>
      </c>
    </row>
    <row r="150" spans="1:23" s="44" customFormat="1" ht="60" customHeight="1" x14ac:dyDescent="0.25">
      <c r="A150" s="6" t="s">
        <v>106</v>
      </c>
      <c r="B150" s="6" t="s">
        <v>107</v>
      </c>
      <c r="C150" s="6" t="s">
        <v>350</v>
      </c>
      <c r="D150" s="6" t="s">
        <v>108</v>
      </c>
      <c r="E150" s="6" t="s">
        <v>109</v>
      </c>
      <c r="F150" s="7">
        <v>16</v>
      </c>
      <c r="G150" s="7">
        <v>16</v>
      </c>
      <c r="H150" s="8">
        <v>1</v>
      </c>
      <c r="I150" s="6" t="s">
        <v>34</v>
      </c>
      <c r="J150" s="6" t="s">
        <v>110</v>
      </c>
      <c r="K150" s="7">
        <v>1</v>
      </c>
      <c r="L150" s="7">
        <v>1</v>
      </c>
      <c r="M150" s="8">
        <v>1</v>
      </c>
      <c r="N150" s="6" t="s">
        <v>34</v>
      </c>
      <c r="O150" s="6" t="s">
        <v>111</v>
      </c>
      <c r="P150" s="7">
        <v>3</v>
      </c>
      <c r="Q150" s="7">
        <v>3</v>
      </c>
      <c r="R150" s="8">
        <v>1</v>
      </c>
      <c r="S150" s="6" t="s">
        <v>34</v>
      </c>
      <c r="T150" s="44">
        <f>+COUNTIF(Tabla133[[#This Row],[Concepto]:[Concepto3]],"Concepto Favorable")</f>
        <v>3</v>
      </c>
      <c r="U150" s="44">
        <f>+COUNTIF(Tabla133[[#This Row],[Concepto]:[Concepto3]],"Concepto No Favorable")</f>
        <v>0</v>
      </c>
      <c r="V150" s="44">
        <f>+COUNTIF(Tabla133[[#This Row],[Concepto]:[Concepto3]],"Sin meta asignada en el periodo")</f>
        <v>0</v>
      </c>
      <c r="W150" s="44">
        <f t="shared" si="2"/>
        <v>3</v>
      </c>
    </row>
    <row r="151" spans="1:23" s="44" customFormat="1" ht="60" customHeight="1" x14ac:dyDescent="0.25">
      <c r="A151" s="6" t="s">
        <v>112</v>
      </c>
      <c r="B151" s="6" t="s">
        <v>107</v>
      </c>
      <c r="C151" s="6" t="s">
        <v>350</v>
      </c>
      <c r="D151" s="6" t="s">
        <v>113</v>
      </c>
      <c r="E151" s="6" t="s">
        <v>114</v>
      </c>
      <c r="F151" s="7">
        <v>16</v>
      </c>
      <c r="G151" s="7">
        <v>16</v>
      </c>
      <c r="H151" s="8">
        <v>1</v>
      </c>
      <c r="I151" s="6" t="s">
        <v>34</v>
      </c>
      <c r="J151" s="6"/>
      <c r="K151" s="7"/>
      <c r="L151" s="7"/>
      <c r="M151" s="8" t="s">
        <v>37</v>
      </c>
      <c r="N151" s="6"/>
      <c r="O151" s="6" t="s">
        <v>111</v>
      </c>
      <c r="P151" s="7">
        <v>3</v>
      </c>
      <c r="Q151" s="7">
        <v>3</v>
      </c>
      <c r="R151" s="8">
        <v>1</v>
      </c>
      <c r="S151" s="6" t="s">
        <v>34</v>
      </c>
      <c r="T151" s="44">
        <f>+COUNTIF(Tabla133[[#This Row],[Concepto]:[Concepto3]],"Concepto Favorable")</f>
        <v>2</v>
      </c>
      <c r="U151" s="44">
        <f>+COUNTIF(Tabla133[[#This Row],[Concepto]:[Concepto3]],"Concepto No Favorable")</f>
        <v>0</v>
      </c>
      <c r="V151" s="44">
        <f>+COUNTIF(Tabla133[[#This Row],[Concepto]:[Concepto3]],"Sin meta asignada en el periodo")</f>
        <v>0</v>
      </c>
      <c r="W151" s="44">
        <f t="shared" si="2"/>
        <v>2</v>
      </c>
    </row>
    <row r="152" spans="1:23" s="44" customFormat="1" ht="60" customHeight="1" x14ac:dyDescent="0.25">
      <c r="A152" s="6" t="s">
        <v>142</v>
      </c>
      <c r="B152" s="6" t="s">
        <v>143</v>
      </c>
      <c r="C152" s="6" t="s">
        <v>350</v>
      </c>
      <c r="D152" s="6" t="s">
        <v>144</v>
      </c>
      <c r="E152" s="6"/>
      <c r="F152" s="7"/>
      <c r="G152" s="7"/>
      <c r="H152" s="8" t="s">
        <v>37</v>
      </c>
      <c r="I152" s="6"/>
      <c r="J152" s="6" t="s">
        <v>146</v>
      </c>
      <c r="K152" s="7">
        <v>3</v>
      </c>
      <c r="L152" s="7">
        <v>3</v>
      </c>
      <c r="M152" s="8">
        <v>1</v>
      </c>
      <c r="N152" s="6" t="s">
        <v>34</v>
      </c>
      <c r="O152" s="6" t="s">
        <v>147</v>
      </c>
      <c r="P152" s="7">
        <v>1</v>
      </c>
      <c r="Q152" s="7">
        <v>1</v>
      </c>
      <c r="R152" s="8">
        <v>1</v>
      </c>
      <c r="S152" s="6" t="s">
        <v>34</v>
      </c>
      <c r="T152" s="44">
        <f>+COUNTIF(Tabla133[[#This Row],[Concepto]:[Concepto3]],"Concepto Favorable")</f>
        <v>2</v>
      </c>
      <c r="U152" s="44">
        <f>+COUNTIF(Tabla133[[#This Row],[Concepto]:[Concepto3]],"Concepto No Favorable")</f>
        <v>0</v>
      </c>
      <c r="V152" s="44">
        <f>+COUNTIF(Tabla133[[#This Row],[Concepto]:[Concepto3]],"Sin meta asignada en el periodo")</f>
        <v>0</v>
      </c>
      <c r="W152" s="44">
        <f t="shared" si="2"/>
        <v>2</v>
      </c>
    </row>
    <row r="153" spans="1:23" s="44" customFormat="1" ht="60" customHeight="1" x14ac:dyDescent="0.25">
      <c r="A153" s="6" t="s">
        <v>148</v>
      </c>
      <c r="B153" s="6" t="s">
        <v>143</v>
      </c>
      <c r="C153" s="6" t="s">
        <v>350</v>
      </c>
      <c r="D153" s="6" t="s">
        <v>149</v>
      </c>
      <c r="E153" s="6"/>
      <c r="F153" s="7"/>
      <c r="G153" s="7"/>
      <c r="H153" s="8" t="s">
        <v>37</v>
      </c>
      <c r="I153" s="6"/>
      <c r="J153" s="6" t="s">
        <v>151</v>
      </c>
      <c r="K153" s="7">
        <v>1</v>
      </c>
      <c r="L153" s="7">
        <v>1</v>
      </c>
      <c r="M153" s="8">
        <v>1</v>
      </c>
      <c r="N153" s="6" t="s">
        <v>34</v>
      </c>
      <c r="O153" s="6"/>
      <c r="P153" s="7"/>
      <c r="Q153" s="7"/>
      <c r="R153" s="8" t="s">
        <v>37</v>
      </c>
      <c r="S153" s="6"/>
      <c r="T153" s="44">
        <f>+COUNTIF(Tabla133[[#This Row],[Concepto]:[Concepto3]],"Concepto Favorable")</f>
        <v>1</v>
      </c>
      <c r="U153" s="44">
        <f>+COUNTIF(Tabla133[[#This Row],[Concepto]:[Concepto3]],"Concepto No Favorable")</f>
        <v>0</v>
      </c>
      <c r="V153" s="44">
        <f>+COUNTIF(Tabla133[[#This Row],[Concepto]:[Concepto3]],"Sin meta asignada en el periodo")</f>
        <v>0</v>
      </c>
      <c r="W153" s="44">
        <f t="shared" si="2"/>
        <v>1</v>
      </c>
    </row>
    <row r="154" spans="1:23" s="44" customFormat="1" ht="60" customHeight="1" x14ac:dyDescent="0.25">
      <c r="A154" s="6" t="s">
        <v>92</v>
      </c>
      <c r="B154" s="6" t="s">
        <v>93</v>
      </c>
      <c r="C154" s="6" t="s">
        <v>350</v>
      </c>
      <c r="D154" s="6" t="s">
        <v>341</v>
      </c>
      <c r="E154" s="6" t="s">
        <v>95</v>
      </c>
      <c r="F154" s="7">
        <v>3</v>
      </c>
      <c r="G154" s="7">
        <v>3</v>
      </c>
      <c r="H154" s="8">
        <v>1</v>
      </c>
      <c r="I154" s="6" t="s">
        <v>34</v>
      </c>
      <c r="J154" s="6"/>
      <c r="K154" s="7"/>
      <c r="L154" s="7"/>
      <c r="M154" s="8" t="s">
        <v>37</v>
      </c>
      <c r="N154" s="6"/>
      <c r="O154" s="6"/>
      <c r="P154" s="7"/>
      <c r="Q154" s="7"/>
      <c r="R154" s="8" t="s">
        <v>37</v>
      </c>
      <c r="S154" s="6"/>
      <c r="T154" s="44">
        <f>+COUNTIF(Tabla133[[#This Row],[Concepto]:[Concepto3]],"Concepto Favorable")</f>
        <v>1</v>
      </c>
      <c r="U154" s="44">
        <f>+COUNTIF(Tabla133[[#This Row],[Concepto]:[Concepto3]],"Concepto No Favorable")</f>
        <v>0</v>
      </c>
      <c r="V154" s="44">
        <f>+COUNTIF(Tabla133[[#This Row],[Concepto]:[Concepto3]],"Sin meta asignada en el periodo")</f>
        <v>0</v>
      </c>
      <c r="W154" s="44">
        <f t="shared" si="2"/>
        <v>1</v>
      </c>
    </row>
    <row r="155" spans="1:23" s="44" customFormat="1" ht="60" customHeight="1" x14ac:dyDescent="0.25">
      <c r="A155" s="6" t="s">
        <v>99</v>
      </c>
      <c r="B155" s="6" t="s">
        <v>93</v>
      </c>
      <c r="C155" s="6" t="s">
        <v>350</v>
      </c>
      <c r="D155" s="6" t="s">
        <v>100</v>
      </c>
      <c r="E155" s="6" t="s">
        <v>101</v>
      </c>
      <c r="F155" s="7">
        <v>3</v>
      </c>
      <c r="G155" s="7">
        <v>3</v>
      </c>
      <c r="H155" s="8">
        <v>1</v>
      </c>
      <c r="I155" s="6" t="s">
        <v>34</v>
      </c>
      <c r="J155" s="6"/>
      <c r="K155" s="7"/>
      <c r="L155" s="7"/>
      <c r="M155" s="8" t="s">
        <v>37</v>
      </c>
      <c r="N155" s="6"/>
      <c r="O155" s="6"/>
      <c r="P155" s="7"/>
      <c r="Q155" s="7"/>
      <c r="R155" s="8" t="s">
        <v>37</v>
      </c>
      <c r="S155" s="6"/>
      <c r="T155" s="44">
        <f>+COUNTIF(Tabla133[[#This Row],[Concepto]:[Concepto3]],"Concepto Favorable")</f>
        <v>1</v>
      </c>
      <c r="U155" s="44">
        <f>+COUNTIF(Tabla133[[#This Row],[Concepto]:[Concepto3]],"Concepto No Favorable")</f>
        <v>0</v>
      </c>
      <c r="V155" s="44">
        <f>+COUNTIF(Tabla133[[#This Row],[Concepto]:[Concepto3]],"Sin meta asignada en el periodo")</f>
        <v>0</v>
      </c>
      <c r="W155" s="44">
        <f t="shared" si="2"/>
        <v>1</v>
      </c>
    </row>
    <row r="156" spans="1:23" s="44" customFormat="1" ht="60" customHeight="1" x14ac:dyDescent="0.25">
      <c r="A156" s="6" t="s">
        <v>125</v>
      </c>
      <c r="B156" s="6" t="s">
        <v>121</v>
      </c>
      <c r="C156" s="6" t="s">
        <v>350</v>
      </c>
      <c r="D156" s="6" t="s">
        <v>126</v>
      </c>
      <c r="E156" s="6" t="s">
        <v>127</v>
      </c>
      <c r="F156" s="7">
        <v>1</v>
      </c>
      <c r="G156" s="7">
        <v>1</v>
      </c>
      <c r="H156" s="8">
        <v>1</v>
      </c>
      <c r="I156" s="6" t="s">
        <v>34</v>
      </c>
      <c r="J156" s="6"/>
      <c r="K156" s="7"/>
      <c r="L156" s="7"/>
      <c r="M156" s="8" t="s">
        <v>37</v>
      </c>
      <c r="N156" s="6"/>
      <c r="O156" s="6"/>
      <c r="P156" s="7"/>
      <c r="Q156" s="7"/>
      <c r="R156" s="8" t="s">
        <v>37</v>
      </c>
      <c r="S156" s="6"/>
      <c r="T156" s="44">
        <f>+COUNTIF(Tabla133[[#This Row],[Concepto]:[Concepto3]],"Concepto Favorable")</f>
        <v>1</v>
      </c>
      <c r="U156" s="44">
        <f>+COUNTIF(Tabla133[[#This Row],[Concepto]:[Concepto3]],"Concepto No Favorable")</f>
        <v>0</v>
      </c>
      <c r="V156" s="44">
        <f>+COUNTIF(Tabla133[[#This Row],[Concepto]:[Concepto3]],"Sin meta asignada en el periodo")</f>
        <v>0</v>
      </c>
      <c r="W156" s="44">
        <f t="shared" si="2"/>
        <v>1</v>
      </c>
    </row>
    <row r="157" spans="1:23" s="44" customFormat="1" ht="60" customHeight="1" x14ac:dyDescent="0.25">
      <c r="A157" s="6" t="s">
        <v>78</v>
      </c>
      <c r="B157" s="6" t="s">
        <v>79</v>
      </c>
      <c r="C157" s="6" t="s">
        <v>351</v>
      </c>
      <c r="D157" s="6" t="s">
        <v>80</v>
      </c>
      <c r="E157" s="6" t="s">
        <v>81</v>
      </c>
      <c r="F157" s="7">
        <v>1</v>
      </c>
      <c r="G157" s="7">
        <v>1</v>
      </c>
      <c r="H157" s="8">
        <v>1</v>
      </c>
      <c r="I157" s="6" t="s">
        <v>34</v>
      </c>
      <c r="J157" s="6"/>
      <c r="K157" s="7"/>
      <c r="L157" s="7"/>
      <c r="M157" s="8" t="s">
        <v>37</v>
      </c>
      <c r="N157" s="6"/>
      <c r="O157" s="6"/>
      <c r="P157" s="7"/>
      <c r="Q157" s="7"/>
      <c r="R157" s="8" t="s">
        <v>37</v>
      </c>
      <c r="S157" s="6"/>
      <c r="T157" s="44">
        <f>+COUNTIF(Tabla133[[#This Row],[Concepto]:[Concepto3]],"Concepto Favorable")</f>
        <v>1</v>
      </c>
      <c r="U157" s="44">
        <f>+COUNTIF(Tabla133[[#This Row],[Concepto]:[Concepto3]],"Concepto No Favorable")</f>
        <v>0</v>
      </c>
      <c r="V157" s="44">
        <f>+COUNTIF(Tabla133[[#This Row],[Concepto]:[Concepto3]],"Sin meta asignada en el periodo")</f>
        <v>0</v>
      </c>
      <c r="W157" s="44">
        <f t="shared" si="2"/>
        <v>1</v>
      </c>
    </row>
    <row r="158" spans="1:23" s="44" customFormat="1" ht="60" customHeight="1" x14ac:dyDescent="0.25">
      <c r="A158" s="6" t="s">
        <v>83</v>
      </c>
      <c r="B158" s="6" t="s">
        <v>79</v>
      </c>
      <c r="C158" s="6" t="s">
        <v>351</v>
      </c>
      <c r="D158" s="6" t="s">
        <v>84</v>
      </c>
      <c r="E158" s="6" t="s">
        <v>85</v>
      </c>
      <c r="F158" s="7">
        <v>1</v>
      </c>
      <c r="G158" s="7">
        <v>1</v>
      </c>
      <c r="H158" s="8">
        <v>1</v>
      </c>
      <c r="I158" s="6" t="s">
        <v>43</v>
      </c>
      <c r="J158" s="6"/>
      <c r="K158" s="7"/>
      <c r="L158" s="7"/>
      <c r="M158" s="8" t="s">
        <v>37</v>
      </c>
      <c r="N158" s="6"/>
      <c r="O158" s="6"/>
      <c r="P158" s="7"/>
      <c r="Q158" s="7"/>
      <c r="R158" s="8" t="s">
        <v>37</v>
      </c>
      <c r="S158" s="6"/>
      <c r="T158" s="44">
        <f>+COUNTIF(Tabla133[[#This Row],[Concepto]:[Concepto3]],"Concepto Favorable")</f>
        <v>0</v>
      </c>
      <c r="U158" s="44">
        <f>+COUNTIF(Tabla133[[#This Row],[Concepto]:[Concepto3]],"Concepto No Favorable")</f>
        <v>0</v>
      </c>
      <c r="V158" s="44">
        <f>+COUNTIF(Tabla133[[#This Row],[Concepto]:[Concepto3]],"Sin meta asignada en el periodo")</f>
        <v>1</v>
      </c>
      <c r="W158" s="44">
        <f t="shared" si="2"/>
        <v>1</v>
      </c>
    </row>
    <row r="159" spans="1:23" s="44" customFormat="1" ht="60" customHeight="1" x14ac:dyDescent="0.25">
      <c r="A159" s="6" t="s">
        <v>87</v>
      </c>
      <c r="B159" s="6" t="s">
        <v>79</v>
      </c>
      <c r="C159" s="6" t="s">
        <v>351</v>
      </c>
      <c r="D159" s="6" t="s">
        <v>88</v>
      </c>
      <c r="E159" s="6"/>
      <c r="F159" s="7"/>
      <c r="G159" s="7"/>
      <c r="H159" s="8" t="s">
        <v>37</v>
      </c>
      <c r="I159" s="6"/>
      <c r="J159" s="6" t="s">
        <v>90</v>
      </c>
      <c r="K159" s="7">
        <v>1</v>
      </c>
      <c r="L159" s="7">
        <v>1</v>
      </c>
      <c r="M159" s="8">
        <v>1</v>
      </c>
      <c r="N159" s="6" t="s">
        <v>70</v>
      </c>
      <c r="O159" s="6"/>
      <c r="P159" s="7"/>
      <c r="Q159" s="7"/>
      <c r="R159" s="8" t="s">
        <v>37</v>
      </c>
      <c r="S159" s="6"/>
      <c r="T159" s="44">
        <f>+COUNTIF(Tabla133[[#This Row],[Concepto]:[Concepto3]],"Concepto Favorable")</f>
        <v>0</v>
      </c>
      <c r="U159" s="44">
        <f>+COUNTIF(Tabla133[[#This Row],[Concepto]:[Concepto3]],"Concepto No Favorable")</f>
        <v>1</v>
      </c>
      <c r="V159" s="44">
        <f>+COUNTIF(Tabla133[[#This Row],[Concepto]:[Concepto3]],"Sin meta asignada en el periodo")</f>
        <v>0</v>
      </c>
      <c r="W159" s="44">
        <f t="shared" si="2"/>
        <v>0</v>
      </c>
    </row>
    <row r="160" spans="1:23" s="44" customFormat="1" ht="60" customHeight="1" x14ac:dyDescent="0.25">
      <c r="A160" s="6" t="s">
        <v>295</v>
      </c>
      <c r="B160" s="6" t="s">
        <v>296</v>
      </c>
      <c r="C160" s="6" t="s">
        <v>351</v>
      </c>
      <c r="D160" s="6" t="s">
        <v>297</v>
      </c>
      <c r="E160" s="6" t="s">
        <v>298</v>
      </c>
      <c r="F160" s="7">
        <v>4</v>
      </c>
      <c r="G160" s="7">
        <v>4</v>
      </c>
      <c r="H160" s="8">
        <v>1</v>
      </c>
      <c r="I160" s="6" t="s">
        <v>34</v>
      </c>
      <c r="J160" s="6"/>
      <c r="K160" s="7"/>
      <c r="L160" s="7"/>
      <c r="M160" s="8" t="s">
        <v>37</v>
      </c>
      <c r="N160" s="6"/>
      <c r="O160" s="6"/>
      <c r="P160" s="7"/>
      <c r="Q160" s="7"/>
      <c r="R160" s="8" t="s">
        <v>37</v>
      </c>
      <c r="S160" s="6"/>
      <c r="T160" s="44">
        <f>+COUNTIF(Tabla133[[#This Row],[Concepto]:[Concepto3]],"Concepto Favorable")</f>
        <v>1</v>
      </c>
      <c r="U160" s="44">
        <f>+COUNTIF(Tabla133[[#This Row],[Concepto]:[Concepto3]],"Concepto No Favorable")</f>
        <v>0</v>
      </c>
      <c r="V160" s="44">
        <f>+COUNTIF(Tabla133[[#This Row],[Concepto]:[Concepto3]],"Sin meta asignada en el periodo")</f>
        <v>0</v>
      </c>
      <c r="W160" s="44">
        <f t="shared" si="2"/>
        <v>1</v>
      </c>
    </row>
    <row r="161" spans="1:23" s="44" customFormat="1" ht="60" customHeight="1" x14ac:dyDescent="0.25">
      <c r="A161" s="6" t="s">
        <v>299</v>
      </c>
      <c r="B161" s="6" t="s">
        <v>296</v>
      </c>
      <c r="C161" s="6" t="s">
        <v>351</v>
      </c>
      <c r="D161" s="6" t="s">
        <v>300</v>
      </c>
      <c r="E161" s="6" t="s">
        <v>301</v>
      </c>
      <c r="F161" s="7">
        <v>4</v>
      </c>
      <c r="G161" s="7">
        <v>4</v>
      </c>
      <c r="H161" s="8">
        <v>1</v>
      </c>
      <c r="I161" s="6" t="s">
        <v>34</v>
      </c>
      <c r="J161" s="6"/>
      <c r="K161" s="7"/>
      <c r="L161" s="7"/>
      <c r="M161" s="8" t="s">
        <v>37</v>
      </c>
      <c r="N161" s="6"/>
      <c r="O161" s="6"/>
      <c r="P161" s="7"/>
      <c r="Q161" s="7"/>
      <c r="R161" s="8" t="s">
        <v>37</v>
      </c>
      <c r="S161" s="6"/>
      <c r="T161" s="44">
        <f>+COUNTIF(Tabla133[[#This Row],[Concepto]:[Concepto3]],"Concepto Favorable")</f>
        <v>1</v>
      </c>
      <c r="U161" s="44">
        <f>+COUNTIF(Tabla133[[#This Row],[Concepto]:[Concepto3]],"Concepto No Favorable")</f>
        <v>0</v>
      </c>
      <c r="V161" s="44">
        <f>+COUNTIF(Tabla133[[#This Row],[Concepto]:[Concepto3]],"Sin meta asignada en el periodo")</f>
        <v>0</v>
      </c>
      <c r="W161" s="44">
        <f t="shared" si="2"/>
        <v>1</v>
      </c>
    </row>
    <row r="162" spans="1:23" s="44" customFormat="1" ht="60" customHeight="1" x14ac:dyDescent="0.25">
      <c r="A162" s="6" t="s">
        <v>302</v>
      </c>
      <c r="B162" s="6" t="s">
        <v>296</v>
      </c>
      <c r="C162" s="6" t="s">
        <v>351</v>
      </c>
      <c r="D162" s="6" t="s">
        <v>303</v>
      </c>
      <c r="E162" s="6" t="s">
        <v>304</v>
      </c>
      <c r="F162" s="7">
        <v>4</v>
      </c>
      <c r="G162" s="7">
        <v>4</v>
      </c>
      <c r="H162" s="8">
        <v>1</v>
      </c>
      <c r="I162" s="6" t="s">
        <v>34</v>
      </c>
      <c r="J162" s="6"/>
      <c r="K162" s="7"/>
      <c r="L162" s="7"/>
      <c r="M162" s="8" t="s">
        <v>37</v>
      </c>
      <c r="N162" s="6"/>
      <c r="O162" s="6"/>
      <c r="P162" s="7"/>
      <c r="Q162" s="7"/>
      <c r="R162" s="8" t="s">
        <v>37</v>
      </c>
      <c r="S162" s="6"/>
      <c r="T162" s="44">
        <f>+COUNTIF(Tabla133[[#This Row],[Concepto]:[Concepto3]],"Concepto Favorable")</f>
        <v>1</v>
      </c>
      <c r="U162" s="44">
        <f>+COUNTIF(Tabla133[[#This Row],[Concepto]:[Concepto3]],"Concepto No Favorable")</f>
        <v>0</v>
      </c>
      <c r="V162" s="44">
        <f>+COUNTIF(Tabla133[[#This Row],[Concepto]:[Concepto3]],"Sin meta asignada en el periodo")</f>
        <v>0</v>
      </c>
      <c r="W162" s="44">
        <f t="shared" si="2"/>
        <v>1</v>
      </c>
    </row>
    <row r="163" spans="1:23" s="44" customFormat="1" ht="60" customHeight="1" x14ac:dyDescent="0.25">
      <c r="A163" s="6" t="s">
        <v>74</v>
      </c>
      <c r="B163" s="6" t="s">
        <v>66</v>
      </c>
      <c r="C163" s="6" t="s">
        <v>351</v>
      </c>
      <c r="D163" s="6" t="s">
        <v>75</v>
      </c>
      <c r="E163" s="6"/>
      <c r="F163" s="7"/>
      <c r="G163" s="7"/>
      <c r="H163" s="8" t="s">
        <v>37</v>
      </c>
      <c r="I163" s="6"/>
      <c r="J163" s="6" t="s">
        <v>77</v>
      </c>
      <c r="K163" s="7">
        <v>1</v>
      </c>
      <c r="L163" s="7">
        <v>1</v>
      </c>
      <c r="M163" s="8">
        <v>1</v>
      </c>
      <c r="N163" s="6" t="s">
        <v>34</v>
      </c>
      <c r="O163" s="6"/>
      <c r="P163" s="7"/>
      <c r="Q163" s="7"/>
      <c r="R163" s="8" t="s">
        <v>37</v>
      </c>
      <c r="S163" s="6"/>
      <c r="T163" s="44">
        <f>+COUNTIF(Tabla133[[#This Row],[Concepto]:[Concepto3]],"Concepto Favorable")</f>
        <v>1</v>
      </c>
      <c r="U163" s="44">
        <f>+COUNTIF(Tabla133[[#This Row],[Concepto]:[Concepto3]],"Concepto No Favorable")</f>
        <v>0</v>
      </c>
      <c r="V163" s="44">
        <f>+COUNTIF(Tabla133[[#This Row],[Concepto]:[Concepto3]],"Sin meta asignada en el periodo")</f>
        <v>0</v>
      </c>
      <c r="W163" s="44">
        <f t="shared" si="2"/>
        <v>1</v>
      </c>
    </row>
    <row r="164" spans="1:23" s="44" customFormat="1" ht="60" customHeight="1" x14ac:dyDescent="0.25">
      <c r="A164" s="6" t="s">
        <v>157</v>
      </c>
      <c r="B164" s="6" t="s">
        <v>158</v>
      </c>
      <c r="C164" s="6" t="s">
        <v>351</v>
      </c>
      <c r="D164" s="6" t="s">
        <v>159</v>
      </c>
      <c r="E164" s="6"/>
      <c r="F164" s="7"/>
      <c r="G164" s="7"/>
      <c r="H164" s="8" t="s">
        <v>37</v>
      </c>
      <c r="I164" s="6"/>
      <c r="J164" s="6" t="s">
        <v>161</v>
      </c>
      <c r="K164" s="7">
        <v>4</v>
      </c>
      <c r="L164" s="7">
        <v>4</v>
      </c>
      <c r="M164" s="8">
        <v>1</v>
      </c>
      <c r="N164" s="6" t="s">
        <v>34</v>
      </c>
      <c r="O164" s="6" t="s">
        <v>162</v>
      </c>
      <c r="P164" s="7">
        <v>4</v>
      </c>
      <c r="Q164" s="7">
        <v>4</v>
      </c>
      <c r="R164" s="8">
        <v>1</v>
      </c>
      <c r="S164" s="6" t="s">
        <v>34</v>
      </c>
      <c r="T164" s="44">
        <f>+COUNTIF(Tabla133[[#This Row],[Concepto]:[Concepto3]],"Concepto Favorable")</f>
        <v>2</v>
      </c>
      <c r="U164" s="44">
        <f>+COUNTIF(Tabla133[[#This Row],[Concepto]:[Concepto3]],"Concepto No Favorable")</f>
        <v>0</v>
      </c>
      <c r="V164" s="44">
        <f>+COUNTIF(Tabla133[[#This Row],[Concepto]:[Concepto3]],"Sin meta asignada en el periodo")</f>
        <v>0</v>
      </c>
      <c r="W164" s="44">
        <f t="shared" si="2"/>
        <v>2</v>
      </c>
    </row>
    <row r="165" spans="1:23" s="44" customFormat="1" ht="60" customHeight="1" x14ac:dyDescent="0.25">
      <c r="A165" s="6" t="s">
        <v>171</v>
      </c>
      <c r="B165" s="6" t="s">
        <v>172</v>
      </c>
      <c r="C165" s="6" t="s">
        <v>351</v>
      </c>
      <c r="D165" s="6" t="s">
        <v>173</v>
      </c>
      <c r="E165" s="6" t="s">
        <v>174</v>
      </c>
      <c r="F165" s="7">
        <v>4</v>
      </c>
      <c r="G165" s="7">
        <v>4</v>
      </c>
      <c r="H165" s="8">
        <v>1</v>
      </c>
      <c r="I165" s="6" t="s">
        <v>34</v>
      </c>
      <c r="J165" s="6"/>
      <c r="K165" s="7"/>
      <c r="L165" s="7"/>
      <c r="M165" s="8" t="s">
        <v>37</v>
      </c>
      <c r="N165" s="6"/>
      <c r="O165" s="6"/>
      <c r="P165" s="7"/>
      <c r="Q165" s="7"/>
      <c r="R165" s="8" t="s">
        <v>37</v>
      </c>
      <c r="S165" s="6"/>
      <c r="T165" s="44">
        <f>+COUNTIF(Tabla133[[#This Row],[Concepto]:[Concepto3]],"Concepto Favorable")</f>
        <v>1</v>
      </c>
      <c r="U165" s="44">
        <f>+COUNTIF(Tabla133[[#This Row],[Concepto]:[Concepto3]],"Concepto No Favorable")</f>
        <v>0</v>
      </c>
      <c r="V165" s="44">
        <f>+COUNTIF(Tabla133[[#This Row],[Concepto]:[Concepto3]],"Sin meta asignada en el periodo")</f>
        <v>0</v>
      </c>
      <c r="W165" s="44">
        <f t="shared" si="2"/>
        <v>1</v>
      </c>
    </row>
    <row r="166" spans="1:23" s="44" customFormat="1" ht="60" customHeight="1" x14ac:dyDescent="0.25">
      <c r="A166" s="6" t="s">
        <v>179</v>
      </c>
      <c r="B166" s="6" t="s">
        <v>172</v>
      </c>
      <c r="C166" s="6" t="s">
        <v>351</v>
      </c>
      <c r="D166" s="6" t="s">
        <v>342</v>
      </c>
      <c r="E166" s="6"/>
      <c r="F166" s="7"/>
      <c r="G166" s="7"/>
      <c r="H166" s="8" t="s">
        <v>37</v>
      </c>
      <c r="I166" s="6"/>
      <c r="J166" s="6"/>
      <c r="K166" s="7"/>
      <c r="L166" s="7"/>
      <c r="M166" s="8" t="s">
        <v>37</v>
      </c>
      <c r="N166" s="6"/>
      <c r="O166" s="6" t="s">
        <v>183</v>
      </c>
      <c r="P166" s="7">
        <v>4</v>
      </c>
      <c r="Q166" s="7">
        <v>4</v>
      </c>
      <c r="R166" s="8">
        <v>1</v>
      </c>
      <c r="S166" s="6" t="s">
        <v>34</v>
      </c>
      <c r="T166" s="44">
        <f>+COUNTIF(Tabla133[[#This Row],[Concepto]:[Concepto3]],"Concepto Favorable")</f>
        <v>1</v>
      </c>
      <c r="U166" s="44">
        <f>+COUNTIF(Tabla133[[#This Row],[Concepto]:[Concepto3]],"Concepto No Favorable")</f>
        <v>0</v>
      </c>
      <c r="V166" s="44">
        <f>+COUNTIF(Tabla133[[#This Row],[Concepto]:[Concepto3]],"Sin meta asignada en el periodo")</f>
        <v>0</v>
      </c>
      <c r="W166" s="44">
        <f t="shared" si="2"/>
        <v>1</v>
      </c>
    </row>
    <row r="167" spans="1:23" s="44" customFormat="1" ht="60" customHeight="1" x14ac:dyDescent="0.25">
      <c r="A167" s="6" t="s">
        <v>106</v>
      </c>
      <c r="B167" s="6" t="s">
        <v>107</v>
      </c>
      <c r="C167" s="6" t="s">
        <v>351</v>
      </c>
      <c r="D167" s="6" t="s">
        <v>108</v>
      </c>
      <c r="E167" s="6" t="s">
        <v>109</v>
      </c>
      <c r="F167" s="7">
        <v>32</v>
      </c>
      <c r="G167" s="7"/>
      <c r="H167" s="8">
        <v>0</v>
      </c>
      <c r="I167" s="6" t="s">
        <v>70</v>
      </c>
      <c r="J167" s="6" t="s">
        <v>110</v>
      </c>
      <c r="K167" s="7">
        <v>1</v>
      </c>
      <c r="L167" s="7">
        <v>1</v>
      </c>
      <c r="M167" s="8">
        <v>1</v>
      </c>
      <c r="N167" s="6" t="s">
        <v>70</v>
      </c>
      <c r="O167" s="6" t="s">
        <v>111</v>
      </c>
      <c r="P167" s="7">
        <v>4</v>
      </c>
      <c r="Q167" s="7"/>
      <c r="R167" s="8">
        <v>0</v>
      </c>
      <c r="S167" s="6" t="s">
        <v>70</v>
      </c>
      <c r="T167" s="44">
        <f>+COUNTIF(Tabla133[[#This Row],[Concepto]:[Concepto3]],"Concepto Favorable")</f>
        <v>0</v>
      </c>
      <c r="U167" s="44">
        <f>+COUNTIF(Tabla133[[#This Row],[Concepto]:[Concepto3]],"Concepto No Favorable")</f>
        <v>3</v>
      </c>
      <c r="V167" s="44">
        <f>+COUNTIF(Tabla133[[#This Row],[Concepto]:[Concepto3]],"Sin meta asignada en el periodo")</f>
        <v>0</v>
      </c>
      <c r="W167" s="44">
        <f t="shared" si="2"/>
        <v>0</v>
      </c>
    </row>
    <row r="168" spans="1:23" s="44" customFormat="1" ht="60" customHeight="1" x14ac:dyDescent="0.25">
      <c r="A168" s="6" t="s">
        <v>112</v>
      </c>
      <c r="B168" s="6" t="s">
        <v>107</v>
      </c>
      <c r="C168" s="6" t="s">
        <v>351</v>
      </c>
      <c r="D168" s="6" t="s">
        <v>113</v>
      </c>
      <c r="E168" s="6" t="s">
        <v>114</v>
      </c>
      <c r="F168" s="7">
        <v>32</v>
      </c>
      <c r="G168" s="7"/>
      <c r="H168" s="8">
        <v>0</v>
      </c>
      <c r="I168" s="6" t="s">
        <v>70</v>
      </c>
      <c r="J168" s="6"/>
      <c r="K168" s="7"/>
      <c r="L168" s="7"/>
      <c r="M168" s="8" t="s">
        <v>37</v>
      </c>
      <c r="N168" s="6"/>
      <c r="O168" s="6" t="s">
        <v>111</v>
      </c>
      <c r="P168" s="7">
        <v>0</v>
      </c>
      <c r="Q168" s="7"/>
      <c r="R168" s="8" t="s">
        <v>37</v>
      </c>
      <c r="S168" s="6" t="s">
        <v>70</v>
      </c>
      <c r="T168" s="44">
        <f>+COUNTIF(Tabla133[[#This Row],[Concepto]:[Concepto3]],"Concepto Favorable")</f>
        <v>0</v>
      </c>
      <c r="U168" s="44">
        <f>+COUNTIF(Tabla133[[#This Row],[Concepto]:[Concepto3]],"Concepto No Favorable")</f>
        <v>2</v>
      </c>
      <c r="V168" s="44">
        <f>+COUNTIF(Tabla133[[#This Row],[Concepto]:[Concepto3]],"Sin meta asignada en el periodo")</f>
        <v>0</v>
      </c>
      <c r="W168" s="44">
        <f t="shared" si="2"/>
        <v>0</v>
      </c>
    </row>
    <row r="169" spans="1:23" s="44" customFormat="1" ht="60" customHeight="1" x14ac:dyDescent="0.25">
      <c r="A169" s="6" t="s">
        <v>142</v>
      </c>
      <c r="B169" s="6" t="s">
        <v>143</v>
      </c>
      <c r="C169" s="6" t="s">
        <v>351</v>
      </c>
      <c r="D169" s="6" t="s">
        <v>144</v>
      </c>
      <c r="E169" s="6"/>
      <c r="F169" s="7"/>
      <c r="G169" s="7"/>
      <c r="H169" s="8" t="s">
        <v>37</v>
      </c>
      <c r="I169" s="6"/>
      <c r="J169" s="6" t="s">
        <v>146</v>
      </c>
      <c r="K169" s="7">
        <v>4</v>
      </c>
      <c r="L169" s="7">
        <v>4</v>
      </c>
      <c r="M169" s="8">
        <v>1</v>
      </c>
      <c r="N169" s="6" t="s">
        <v>70</v>
      </c>
      <c r="O169" s="6" t="s">
        <v>147</v>
      </c>
      <c r="P169" s="7">
        <v>3</v>
      </c>
      <c r="Q169" s="7">
        <v>1</v>
      </c>
      <c r="R169" s="8">
        <v>0.33333333333333331</v>
      </c>
      <c r="S169" s="6" t="s">
        <v>34</v>
      </c>
      <c r="T169" s="44">
        <f>+COUNTIF(Tabla133[[#This Row],[Concepto]:[Concepto3]],"Concepto Favorable")</f>
        <v>1</v>
      </c>
      <c r="U169" s="44">
        <f>+COUNTIF(Tabla133[[#This Row],[Concepto]:[Concepto3]],"Concepto No Favorable")</f>
        <v>1</v>
      </c>
      <c r="V169" s="44">
        <f>+COUNTIF(Tabla133[[#This Row],[Concepto]:[Concepto3]],"Sin meta asignada en el periodo")</f>
        <v>0</v>
      </c>
      <c r="W169" s="44">
        <f t="shared" si="2"/>
        <v>1</v>
      </c>
    </row>
    <row r="170" spans="1:23" s="44" customFormat="1" ht="60" customHeight="1" x14ac:dyDescent="0.25">
      <c r="A170" s="6" t="s">
        <v>148</v>
      </c>
      <c r="B170" s="6" t="s">
        <v>143</v>
      </c>
      <c r="C170" s="6" t="s">
        <v>351</v>
      </c>
      <c r="D170" s="6" t="s">
        <v>149</v>
      </c>
      <c r="E170" s="6"/>
      <c r="F170" s="7"/>
      <c r="G170" s="7"/>
      <c r="H170" s="8" t="s">
        <v>37</v>
      </c>
      <c r="I170" s="6"/>
      <c r="J170" s="6" t="s">
        <v>151</v>
      </c>
      <c r="K170" s="7">
        <v>1</v>
      </c>
      <c r="L170" s="7">
        <v>1</v>
      </c>
      <c r="M170" s="8">
        <v>1</v>
      </c>
      <c r="N170" s="6" t="s">
        <v>43</v>
      </c>
      <c r="O170" s="6"/>
      <c r="P170" s="7"/>
      <c r="Q170" s="7"/>
      <c r="R170" s="8" t="s">
        <v>37</v>
      </c>
      <c r="S170" s="6"/>
      <c r="T170" s="44">
        <f>+COUNTIF(Tabla133[[#This Row],[Concepto]:[Concepto3]],"Concepto Favorable")</f>
        <v>0</v>
      </c>
      <c r="U170" s="44">
        <f>+COUNTIF(Tabla133[[#This Row],[Concepto]:[Concepto3]],"Concepto No Favorable")</f>
        <v>0</v>
      </c>
      <c r="V170" s="44">
        <f>+COUNTIF(Tabla133[[#This Row],[Concepto]:[Concepto3]],"Sin meta asignada en el periodo")</f>
        <v>1</v>
      </c>
      <c r="W170" s="44">
        <f t="shared" si="2"/>
        <v>1</v>
      </c>
    </row>
    <row r="171" spans="1:23" s="44" customFormat="1" ht="60" customHeight="1" x14ac:dyDescent="0.25">
      <c r="A171" s="6" t="s">
        <v>92</v>
      </c>
      <c r="B171" s="6" t="s">
        <v>93</v>
      </c>
      <c r="C171" s="6" t="s">
        <v>351</v>
      </c>
      <c r="D171" s="6" t="s">
        <v>341</v>
      </c>
      <c r="E171" s="6" t="s">
        <v>95</v>
      </c>
      <c r="F171" s="7">
        <v>3</v>
      </c>
      <c r="G171" s="7">
        <v>1</v>
      </c>
      <c r="H171" s="8">
        <v>0.33333333333333331</v>
      </c>
      <c r="I171" s="6" t="s">
        <v>34</v>
      </c>
      <c r="J171" s="6"/>
      <c r="K171" s="7"/>
      <c r="L171" s="7"/>
      <c r="M171" s="8" t="s">
        <v>37</v>
      </c>
      <c r="N171" s="6"/>
      <c r="O171" s="6"/>
      <c r="P171" s="7"/>
      <c r="Q171" s="7"/>
      <c r="R171" s="8" t="s">
        <v>37</v>
      </c>
      <c r="S171" s="6"/>
      <c r="T171" s="44">
        <f>+COUNTIF(Tabla133[[#This Row],[Concepto]:[Concepto3]],"Concepto Favorable")</f>
        <v>1</v>
      </c>
      <c r="U171" s="44">
        <f>+COUNTIF(Tabla133[[#This Row],[Concepto]:[Concepto3]],"Concepto No Favorable")</f>
        <v>0</v>
      </c>
      <c r="V171" s="44">
        <f>+COUNTIF(Tabla133[[#This Row],[Concepto]:[Concepto3]],"Sin meta asignada en el periodo")</f>
        <v>0</v>
      </c>
      <c r="W171" s="44">
        <f t="shared" si="2"/>
        <v>1</v>
      </c>
    </row>
    <row r="172" spans="1:23" s="44" customFormat="1" ht="60" customHeight="1" x14ac:dyDescent="0.25">
      <c r="A172" s="6" t="s">
        <v>99</v>
      </c>
      <c r="B172" s="6" t="s">
        <v>93</v>
      </c>
      <c r="C172" s="6" t="s">
        <v>351</v>
      </c>
      <c r="D172" s="6" t="s">
        <v>100</v>
      </c>
      <c r="E172" s="6" t="s">
        <v>101</v>
      </c>
      <c r="F172" s="7">
        <v>4</v>
      </c>
      <c r="G172" s="7">
        <v>4</v>
      </c>
      <c r="H172" s="8">
        <v>1</v>
      </c>
      <c r="I172" s="6" t="s">
        <v>34</v>
      </c>
      <c r="J172" s="6"/>
      <c r="K172" s="7"/>
      <c r="L172" s="7"/>
      <c r="M172" s="8" t="s">
        <v>37</v>
      </c>
      <c r="N172" s="6"/>
      <c r="O172" s="6"/>
      <c r="P172" s="7"/>
      <c r="Q172" s="7"/>
      <c r="R172" s="8" t="s">
        <v>37</v>
      </c>
      <c r="S172" s="6"/>
      <c r="T172" s="44">
        <f>+COUNTIF(Tabla133[[#This Row],[Concepto]:[Concepto3]],"Concepto Favorable")</f>
        <v>1</v>
      </c>
      <c r="U172" s="44">
        <f>+COUNTIF(Tabla133[[#This Row],[Concepto]:[Concepto3]],"Concepto No Favorable")</f>
        <v>0</v>
      </c>
      <c r="V172" s="44">
        <f>+COUNTIF(Tabla133[[#This Row],[Concepto]:[Concepto3]],"Sin meta asignada en el periodo")</f>
        <v>0</v>
      </c>
      <c r="W172" s="44">
        <f t="shared" si="2"/>
        <v>1</v>
      </c>
    </row>
    <row r="173" spans="1:23" s="44" customFormat="1" ht="60" customHeight="1" x14ac:dyDescent="0.25">
      <c r="A173" s="6" t="s">
        <v>125</v>
      </c>
      <c r="B173" s="6" t="s">
        <v>121</v>
      </c>
      <c r="C173" s="6" t="s">
        <v>351</v>
      </c>
      <c r="D173" s="6" t="s">
        <v>126</v>
      </c>
      <c r="E173" s="6" t="s">
        <v>127</v>
      </c>
      <c r="F173" s="7">
        <v>1</v>
      </c>
      <c r="G173" s="7">
        <v>1</v>
      </c>
      <c r="H173" s="8">
        <v>1</v>
      </c>
      <c r="I173" s="6" t="s">
        <v>43</v>
      </c>
      <c r="J173" s="6"/>
      <c r="K173" s="7"/>
      <c r="L173" s="7"/>
      <c r="M173" s="8" t="s">
        <v>37</v>
      </c>
      <c r="N173" s="6"/>
      <c r="O173" s="6"/>
      <c r="P173" s="7"/>
      <c r="Q173" s="7"/>
      <c r="R173" s="8" t="s">
        <v>37</v>
      </c>
      <c r="S173" s="6"/>
      <c r="T173" s="44">
        <f>+COUNTIF(Tabla133[[#This Row],[Concepto]:[Concepto3]],"Concepto Favorable")</f>
        <v>0</v>
      </c>
      <c r="U173" s="44">
        <f>+COUNTIF(Tabla133[[#This Row],[Concepto]:[Concepto3]],"Concepto No Favorable")</f>
        <v>0</v>
      </c>
      <c r="V173" s="44">
        <f>+COUNTIF(Tabla133[[#This Row],[Concepto]:[Concepto3]],"Sin meta asignada en el periodo")</f>
        <v>1</v>
      </c>
      <c r="W173" s="44">
        <f t="shared" si="2"/>
        <v>1</v>
      </c>
    </row>
    <row r="174" spans="1:23" s="44" customFormat="1" ht="60" customHeight="1" x14ac:dyDescent="0.25">
      <c r="A174" s="6" t="s">
        <v>78</v>
      </c>
      <c r="B174" s="6" t="s">
        <v>79</v>
      </c>
      <c r="C174" s="6" t="s">
        <v>352</v>
      </c>
      <c r="D174" s="6" t="s">
        <v>80</v>
      </c>
      <c r="E174" s="6" t="s">
        <v>81</v>
      </c>
      <c r="F174" s="7">
        <v>2</v>
      </c>
      <c r="G174" s="7">
        <v>2</v>
      </c>
      <c r="H174" s="8">
        <v>1</v>
      </c>
      <c r="I174" s="6" t="s">
        <v>34</v>
      </c>
      <c r="J174" s="6"/>
      <c r="K174" s="7"/>
      <c r="L174" s="7"/>
      <c r="M174" s="8" t="s">
        <v>37</v>
      </c>
      <c r="N174" s="6"/>
      <c r="O174" s="6"/>
      <c r="P174" s="7"/>
      <c r="Q174" s="7"/>
      <c r="R174" s="8" t="s">
        <v>37</v>
      </c>
      <c r="S174" s="6"/>
      <c r="T174" s="44">
        <f>+COUNTIF(Tabla133[[#This Row],[Concepto]:[Concepto3]],"Concepto Favorable")</f>
        <v>1</v>
      </c>
      <c r="U174" s="44">
        <f>+COUNTIF(Tabla133[[#This Row],[Concepto]:[Concepto3]],"Concepto No Favorable")</f>
        <v>0</v>
      </c>
      <c r="V174" s="44">
        <f>+COUNTIF(Tabla133[[#This Row],[Concepto]:[Concepto3]],"Sin meta asignada en el periodo")</f>
        <v>0</v>
      </c>
      <c r="W174" s="44">
        <f t="shared" si="2"/>
        <v>1</v>
      </c>
    </row>
    <row r="175" spans="1:23" s="44" customFormat="1" ht="60" customHeight="1" x14ac:dyDescent="0.25">
      <c r="A175" s="6" t="s">
        <v>83</v>
      </c>
      <c r="B175" s="6" t="s">
        <v>79</v>
      </c>
      <c r="C175" s="6" t="s">
        <v>352</v>
      </c>
      <c r="D175" s="6" t="s">
        <v>84</v>
      </c>
      <c r="E175" s="6" t="s">
        <v>85</v>
      </c>
      <c r="F175" s="7">
        <v>0</v>
      </c>
      <c r="G175" s="7">
        <v>0</v>
      </c>
      <c r="H175" s="8" t="s">
        <v>37</v>
      </c>
      <c r="I175" s="6" t="s">
        <v>43</v>
      </c>
      <c r="J175" s="6"/>
      <c r="K175" s="7"/>
      <c r="L175" s="7"/>
      <c r="M175" s="8" t="s">
        <v>37</v>
      </c>
      <c r="N175" s="6"/>
      <c r="O175" s="6"/>
      <c r="P175" s="7"/>
      <c r="Q175" s="7"/>
      <c r="R175" s="8" t="s">
        <v>37</v>
      </c>
      <c r="S175" s="6"/>
      <c r="T175" s="44">
        <f>+COUNTIF(Tabla133[[#This Row],[Concepto]:[Concepto3]],"Concepto Favorable")</f>
        <v>0</v>
      </c>
      <c r="U175" s="44">
        <f>+COUNTIF(Tabla133[[#This Row],[Concepto]:[Concepto3]],"Concepto No Favorable")</f>
        <v>0</v>
      </c>
      <c r="V175" s="44">
        <f>+COUNTIF(Tabla133[[#This Row],[Concepto]:[Concepto3]],"Sin meta asignada en el periodo")</f>
        <v>1</v>
      </c>
      <c r="W175" s="44">
        <f t="shared" si="2"/>
        <v>1</v>
      </c>
    </row>
    <row r="176" spans="1:23" s="44" customFormat="1" ht="60" customHeight="1" x14ac:dyDescent="0.25">
      <c r="A176" s="6" t="s">
        <v>87</v>
      </c>
      <c r="B176" s="6" t="s">
        <v>79</v>
      </c>
      <c r="C176" s="6" t="s">
        <v>352</v>
      </c>
      <c r="D176" s="6" t="s">
        <v>88</v>
      </c>
      <c r="E176" s="6"/>
      <c r="F176" s="7"/>
      <c r="G176" s="7"/>
      <c r="H176" s="8" t="s">
        <v>37</v>
      </c>
      <c r="I176" s="6"/>
      <c r="J176" s="6" t="s">
        <v>90</v>
      </c>
      <c r="K176" s="7">
        <v>4</v>
      </c>
      <c r="L176" s="7">
        <v>4</v>
      </c>
      <c r="M176" s="8">
        <v>1</v>
      </c>
      <c r="N176" s="6" t="s">
        <v>34</v>
      </c>
      <c r="O176" s="6"/>
      <c r="P176" s="7"/>
      <c r="Q176" s="7"/>
      <c r="R176" s="8" t="s">
        <v>37</v>
      </c>
      <c r="S176" s="6"/>
      <c r="T176" s="44">
        <f>+COUNTIF(Tabla133[[#This Row],[Concepto]:[Concepto3]],"Concepto Favorable")</f>
        <v>1</v>
      </c>
      <c r="U176" s="44">
        <f>+COUNTIF(Tabla133[[#This Row],[Concepto]:[Concepto3]],"Concepto No Favorable")</f>
        <v>0</v>
      </c>
      <c r="V176" s="44">
        <f>+COUNTIF(Tabla133[[#This Row],[Concepto]:[Concepto3]],"Sin meta asignada en el periodo")</f>
        <v>0</v>
      </c>
      <c r="W176" s="44">
        <f t="shared" si="2"/>
        <v>1</v>
      </c>
    </row>
    <row r="177" spans="1:23" s="44" customFormat="1" ht="60" customHeight="1" x14ac:dyDescent="0.25">
      <c r="A177" s="6" t="s">
        <v>295</v>
      </c>
      <c r="B177" s="6" t="s">
        <v>296</v>
      </c>
      <c r="C177" s="6" t="s">
        <v>352</v>
      </c>
      <c r="D177" s="6" t="s">
        <v>297</v>
      </c>
      <c r="E177" s="6" t="s">
        <v>298</v>
      </c>
      <c r="F177" s="7">
        <v>4</v>
      </c>
      <c r="G177" s="7">
        <v>4</v>
      </c>
      <c r="H177" s="8">
        <v>1</v>
      </c>
      <c r="I177" s="6" t="s">
        <v>34</v>
      </c>
      <c r="J177" s="6"/>
      <c r="K177" s="7"/>
      <c r="L177" s="7"/>
      <c r="M177" s="8" t="s">
        <v>37</v>
      </c>
      <c r="N177" s="6"/>
      <c r="O177" s="6"/>
      <c r="P177" s="7"/>
      <c r="Q177" s="7"/>
      <c r="R177" s="8" t="s">
        <v>37</v>
      </c>
      <c r="S177" s="6"/>
      <c r="T177" s="44">
        <f>+COUNTIF(Tabla133[[#This Row],[Concepto]:[Concepto3]],"Concepto Favorable")</f>
        <v>1</v>
      </c>
      <c r="U177" s="44">
        <f>+COUNTIF(Tabla133[[#This Row],[Concepto]:[Concepto3]],"Concepto No Favorable")</f>
        <v>0</v>
      </c>
      <c r="V177" s="44">
        <f>+COUNTIF(Tabla133[[#This Row],[Concepto]:[Concepto3]],"Sin meta asignada en el periodo")</f>
        <v>0</v>
      </c>
      <c r="W177" s="44">
        <f t="shared" si="2"/>
        <v>1</v>
      </c>
    </row>
    <row r="178" spans="1:23" s="44" customFormat="1" ht="60" customHeight="1" x14ac:dyDescent="0.25">
      <c r="A178" s="6" t="s">
        <v>299</v>
      </c>
      <c r="B178" s="6" t="s">
        <v>296</v>
      </c>
      <c r="C178" s="6" t="s">
        <v>352</v>
      </c>
      <c r="D178" s="6" t="s">
        <v>300</v>
      </c>
      <c r="E178" s="6" t="s">
        <v>301</v>
      </c>
      <c r="F178" s="7">
        <v>0</v>
      </c>
      <c r="G178" s="7">
        <v>0</v>
      </c>
      <c r="H178" s="8" t="s">
        <v>37</v>
      </c>
      <c r="I178" s="6" t="s">
        <v>43</v>
      </c>
      <c r="J178" s="6"/>
      <c r="K178" s="7"/>
      <c r="L178" s="7"/>
      <c r="M178" s="8" t="s">
        <v>37</v>
      </c>
      <c r="N178" s="6"/>
      <c r="O178" s="6"/>
      <c r="P178" s="7"/>
      <c r="Q178" s="7"/>
      <c r="R178" s="8" t="s">
        <v>37</v>
      </c>
      <c r="S178" s="6"/>
      <c r="T178" s="44">
        <f>+COUNTIF(Tabla133[[#This Row],[Concepto]:[Concepto3]],"Concepto Favorable")</f>
        <v>0</v>
      </c>
      <c r="U178" s="44">
        <f>+COUNTIF(Tabla133[[#This Row],[Concepto]:[Concepto3]],"Concepto No Favorable")</f>
        <v>0</v>
      </c>
      <c r="V178" s="44">
        <f>+COUNTIF(Tabla133[[#This Row],[Concepto]:[Concepto3]],"Sin meta asignada en el periodo")</f>
        <v>1</v>
      </c>
      <c r="W178" s="44">
        <f t="shared" si="2"/>
        <v>1</v>
      </c>
    </row>
    <row r="179" spans="1:23" s="44" customFormat="1" ht="60" customHeight="1" x14ac:dyDescent="0.25">
      <c r="A179" s="6" t="s">
        <v>302</v>
      </c>
      <c r="B179" s="6" t="s">
        <v>296</v>
      </c>
      <c r="C179" s="6" t="s">
        <v>352</v>
      </c>
      <c r="D179" s="6" t="s">
        <v>303</v>
      </c>
      <c r="E179" s="6" t="s">
        <v>304</v>
      </c>
      <c r="F179" s="7">
        <v>0</v>
      </c>
      <c r="G179" s="7">
        <v>0</v>
      </c>
      <c r="H179" s="8" t="s">
        <v>37</v>
      </c>
      <c r="I179" s="6" t="s">
        <v>43</v>
      </c>
      <c r="J179" s="6"/>
      <c r="K179" s="7"/>
      <c r="L179" s="7"/>
      <c r="M179" s="8" t="s">
        <v>37</v>
      </c>
      <c r="N179" s="6"/>
      <c r="O179" s="6"/>
      <c r="P179" s="7"/>
      <c r="Q179" s="7"/>
      <c r="R179" s="8" t="s">
        <v>37</v>
      </c>
      <c r="S179" s="6"/>
      <c r="T179" s="44">
        <f>+COUNTIF(Tabla133[[#This Row],[Concepto]:[Concepto3]],"Concepto Favorable")</f>
        <v>0</v>
      </c>
      <c r="U179" s="44">
        <f>+COUNTIF(Tabla133[[#This Row],[Concepto]:[Concepto3]],"Concepto No Favorable")</f>
        <v>0</v>
      </c>
      <c r="V179" s="44">
        <f>+COUNTIF(Tabla133[[#This Row],[Concepto]:[Concepto3]],"Sin meta asignada en el periodo")</f>
        <v>1</v>
      </c>
      <c r="W179" s="44">
        <f t="shared" si="2"/>
        <v>1</v>
      </c>
    </row>
    <row r="180" spans="1:23" s="44" customFormat="1" ht="60" customHeight="1" x14ac:dyDescent="0.25">
      <c r="A180" s="6" t="s">
        <v>74</v>
      </c>
      <c r="B180" s="6" t="s">
        <v>66</v>
      </c>
      <c r="C180" s="6" t="s">
        <v>352</v>
      </c>
      <c r="D180" s="6" t="s">
        <v>75</v>
      </c>
      <c r="E180" s="6"/>
      <c r="F180" s="7"/>
      <c r="G180" s="7"/>
      <c r="H180" s="8" t="s">
        <v>37</v>
      </c>
      <c r="I180" s="6"/>
      <c r="J180" s="6" t="s">
        <v>77</v>
      </c>
      <c r="K180" s="7">
        <v>2</v>
      </c>
      <c r="L180" s="7">
        <v>2</v>
      </c>
      <c r="M180" s="8">
        <v>1</v>
      </c>
      <c r="N180" s="6" t="s">
        <v>34</v>
      </c>
      <c r="O180" s="6"/>
      <c r="P180" s="7"/>
      <c r="Q180" s="7"/>
      <c r="R180" s="8" t="s">
        <v>37</v>
      </c>
      <c r="S180" s="6"/>
      <c r="T180" s="44">
        <f>+COUNTIF(Tabla133[[#This Row],[Concepto]:[Concepto3]],"Concepto Favorable")</f>
        <v>1</v>
      </c>
      <c r="U180" s="44">
        <f>+COUNTIF(Tabla133[[#This Row],[Concepto]:[Concepto3]],"Concepto No Favorable")</f>
        <v>0</v>
      </c>
      <c r="V180" s="44">
        <f>+COUNTIF(Tabla133[[#This Row],[Concepto]:[Concepto3]],"Sin meta asignada en el periodo")</f>
        <v>0</v>
      </c>
      <c r="W180" s="44">
        <f t="shared" si="2"/>
        <v>1</v>
      </c>
    </row>
    <row r="181" spans="1:23" s="44" customFormat="1" ht="60" customHeight="1" x14ac:dyDescent="0.25">
      <c r="A181" s="6" t="s">
        <v>157</v>
      </c>
      <c r="B181" s="6" t="s">
        <v>158</v>
      </c>
      <c r="C181" s="6" t="s">
        <v>352</v>
      </c>
      <c r="D181" s="6" t="s">
        <v>159</v>
      </c>
      <c r="E181" s="6"/>
      <c r="F181" s="7"/>
      <c r="G181" s="7"/>
      <c r="H181" s="8" t="s">
        <v>37</v>
      </c>
      <c r="I181" s="6"/>
      <c r="J181" s="6" t="s">
        <v>161</v>
      </c>
      <c r="K181" s="7">
        <v>5</v>
      </c>
      <c r="L181" s="7">
        <v>5</v>
      </c>
      <c r="M181" s="8">
        <v>1</v>
      </c>
      <c r="N181" s="6" t="s">
        <v>34</v>
      </c>
      <c r="O181" s="6" t="s">
        <v>162</v>
      </c>
      <c r="P181" s="7">
        <v>5</v>
      </c>
      <c r="Q181" s="7">
        <v>5</v>
      </c>
      <c r="R181" s="8">
        <v>1</v>
      </c>
      <c r="S181" s="6" t="s">
        <v>34</v>
      </c>
      <c r="T181" s="44">
        <f>+COUNTIF(Tabla133[[#This Row],[Concepto]:[Concepto3]],"Concepto Favorable")</f>
        <v>2</v>
      </c>
      <c r="U181" s="44">
        <f>+COUNTIF(Tabla133[[#This Row],[Concepto]:[Concepto3]],"Concepto No Favorable")</f>
        <v>0</v>
      </c>
      <c r="V181" s="44">
        <f>+COUNTIF(Tabla133[[#This Row],[Concepto]:[Concepto3]],"Sin meta asignada en el periodo")</f>
        <v>0</v>
      </c>
      <c r="W181" s="44">
        <f t="shared" si="2"/>
        <v>2</v>
      </c>
    </row>
    <row r="182" spans="1:23" s="44" customFormat="1" ht="60" customHeight="1" x14ac:dyDescent="0.25">
      <c r="A182" s="6" t="s">
        <v>171</v>
      </c>
      <c r="B182" s="6" t="s">
        <v>172</v>
      </c>
      <c r="C182" s="6" t="s">
        <v>352</v>
      </c>
      <c r="D182" s="6" t="s">
        <v>173</v>
      </c>
      <c r="E182" s="6" t="s">
        <v>174</v>
      </c>
      <c r="F182" s="7">
        <v>4</v>
      </c>
      <c r="G182" s="7">
        <v>4</v>
      </c>
      <c r="H182" s="8">
        <v>1</v>
      </c>
      <c r="I182" s="6" t="s">
        <v>34</v>
      </c>
      <c r="J182" s="6"/>
      <c r="K182" s="7"/>
      <c r="L182" s="7"/>
      <c r="M182" s="8" t="s">
        <v>37</v>
      </c>
      <c r="N182" s="6"/>
      <c r="O182" s="6"/>
      <c r="P182" s="7"/>
      <c r="Q182" s="7"/>
      <c r="R182" s="8" t="s">
        <v>37</v>
      </c>
      <c r="S182" s="6"/>
      <c r="T182" s="44">
        <f>+COUNTIF(Tabla133[[#This Row],[Concepto]:[Concepto3]],"Concepto Favorable")</f>
        <v>1</v>
      </c>
      <c r="U182" s="44">
        <f>+COUNTIF(Tabla133[[#This Row],[Concepto]:[Concepto3]],"Concepto No Favorable")</f>
        <v>0</v>
      </c>
      <c r="V182" s="44">
        <f>+COUNTIF(Tabla133[[#This Row],[Concepto]:[Concepto3]],"Sin meta asignada en el periodo")</f>
        <v>0</v>
      </c>
      <c r="W182" s="44">
        <f t="shared" si="2"/>
        <v>1</v>
      </c>
    </row>
    <row r="183" spans="1:23" s="44" customFormat="1" ht="60" customHeight="1" x14ac:dyDescent="0.25">
      <c r="A183" s="6" t="s">
        <v>179</v>
      </c>
      <c r="B183" s="6" t="s">
        <v>172</v>
      </c>
      <c r="C183" s="6" t="s">
        <v>352</v>
      </c>
      <c r="D183" s="6" t="s">
        <v>342</v>
      </c>
      <c r="E183" s="6"/>
      <c r="F183" s="7"/>
      <c r="G183" s="7"/>
      <c r="H183" s="8" t="s">
        <v>37</v>
      </c>
      <c r="I183" s="6"/>
      <c r="J183" s="6"/>
      <c r="K183" s="7"/>
      <c r="L183" s="7"/>
      <c r="M183" s="8" t="s">
        <v>37</v>
      </c>
      <c r="N183" s="6"/>
      <c r="O183" s="6" t="s">
        <v>183</v>
      </c>
      <c r="P183" s="7">
        <v>4</v>
      </c>
      <c r="Q183" s="7">
        <v>4</v>
      </c>
      <c r="R183" s="8">
        <v>1</v>
      </c>
      <c r="S183" s="6" t="s">
        <v>34</v>
      </c>
      <c r="T183" s="44">
        <f>+COUNTIF(Tabla133[[#This Row],[Concepto]:[Concepto3]],"Concepto Favorable")</f>
        <v>1</v>
      </c>
      <c r="U183" s="44">
        <f>+COUNTIF(Tabla133[[#This Row],[Concepto]:[Concepto3]],"Concepto No Favorable")</f>
        <v>0</v>
      </c>
      <c r="V183" s="44">
        <f>+COUNTIF(Tabla133[[#This Row],[Concepto]:[Concepto3]],"Sin meta asignada en el periodo")</f>
        <v>0</v>
      </c>
      <c r="W183" s="44">
        <f t="shared" si="2"/>
        <v>1</v>
      </c>
    </row>
    <row r="184" spans="1:23" s="44" customFormat="1" ht="60" customHeight="1" x14ac:dyDescent="0.25">
      <c r="A184" s="6" t="s">
        <v>106</v>
      </c>
      <c r="B184" s="6" t="s">
        <v>107</v>
      </c>
      <c r="C184" s="6" t="s">
        <v>352</v>
      </c>
      <c r="D184" s="6" t="s">
        <v>108</v>
      </c>
      <c r="E184" s="6" t="s">
        <v>109</v>
      </c>
      <c r="F184" s="7">
        <v>2</v>
      </c>
      <c r="G184" s="7">
        <v>2</v>
      </c>
      <c r="H184" s="8">
        <v>1</v>
      </c>
      <c r="I184" s="6" t="s">
        <v>34</v>
      </c>
      <c r="J184" s="6" t="s">
        <v>110</v>
      </c>
      <c r="K184" s="7">
        <v>1</v>
      </c>
      <c r="L184" s="7">
        <v>1</v>
      </c>
      <c r="M184" s="8">
        <v>1</v>
      </c>
      <c r="N184" s="6" t="s">
        <v>34</v>
      </c>
      <c r="O184" s="6" t="s">
        <v>111</v>
      </c>
      <c r="P184" s="7">
        <v>3</v>
      </c>
      <c r="Q184" s="7">
        <v>3</v>
      </c>
      <c r="R184" s="8">
        <v>1</v>
      </c>
      <c r="S184" s="6" t="s">
        <v>34</v>
      </c>
      <c r="T184" s="44">
        <f>+COUNTIF(Tabla133[[#This Row],[Concepto]:[Concepto3]],"Concepto Favorable")</f>
        <v>3</v>
      </c>
      <c r="U184" s="44">
        <f>+COUNTIF(Tabla133[[#This Row],[Concepto]:[Concepto3]],"Concepto No Favorable")</f>
        <v>0</v>
      </c>
      <c r="V184" s="44">
        <f>+COUNTIF(Tabla133[[#This Row],[Concepto]:[Concepto3]],"Sin meta asignada en el periodo")</f>
        <v>0</v>
      </c>
      <c r="W184" s="44">
        <f t="shared" si="2"/>
        <v>3</v>
      </c>
    </row>
    <row r="185" spans="1:23" s="44" customFormat="1" ht="60" customHeight="1" x14ac:dyDescent="0.25">
      <c r="A185" s="6" t="s">
        <v>112</v>
      </c>
      <c r="B185" s="6" t="s">
        <v>107</v>
      </c>
      <c r="C185" s="6" t="s">
        <v>352</v>
      </c>
      <c r="D185" s="6" t="s">
        <v>113</v>
      </c>
      <c r="E185" s="6" t="s">
        <v>114</v>
      </c>
      <c r="F185" s="7">
        <v>2</v>
      </c>
      <c r="G185" s="7">
        <v>2</v>
      </c>
      <c r="H185" s="8">
        <v>1</v>
      </c>
      <c r="I185" s="6" t="s">
        <v>34</v>
      </c>
      <c r="J185" s="6"/>
      <c r="K185" s="7"/>
      <c r="L185" s="7"/>
      <c r="M185" s="8" t="s">
        <v>37</v>
      </c>
      <c r="N185" s="6"/>
      <c r="O185" s="6" t="s">
        <v>111</v>
      </c>
      <c r="P185" s="7">
        <v>3</v>
      </c>
      <c r="Q185" s="7">
        <v>3</v>
      </c>
      <c r="R185" s="8">
        <v>1</v>
      </c>
      <c r="S185" s="6" t="s">
        <v>34</v>
      </c>
      <c r="T185" s="44">
        <f>+COUNTIF(Tabla133[[#This Row],[Concepto]:[Concepto3]],"Concepto Favorable")</f>
        <v>2</v>
      </c>
      <c r="U185" s="44">
        <f>+COUNTIF(Tabla133[[#This Row],[Concepto]:[Concepto3]],"Concepto No Favorable")</f>
        <v>0</v>
      </c>
      <c r="V185" s="44">
        <f>+COUNTIF(Tabla133[[#This Row],[Concepto]:[Concepto3]],"Sin meta asignada en el periodo")</f>
        <v>0</v>
      </c>
      <c r="W185" s="44">
        <f t="shared" si="2"/>
        <v>2</v>
      </c>
    </row>
    <row r="186" spans="1:23" s="44" customFormat="1" ht="60" customHeight="1" x14ac:dyDescent="0.25">
      <c r="A186" s="6" t="s">
        <v>142</v>
      </c>
      <c r="B186" s="6" t="s">
        <v>143</v>
      </c>
      <c r="C186" s="6" t="s">
        <v>352</v>
      </c>
      <c r="D186" s="6" t="s">
        <v>144</v>
      </c>
      <c r="E186" s="6"/>
      <c r="F186" s="7"/>
      <c r="G186" s="7"/>
      <c r="H186" s="8" t="s">
        <v>37</v>
      </c>
      <c r="I186" s="6"/>
      <c r="J186" s="6" t="s">
        <v>146</v>
      </c>
      <c r="K186" s="7">
        <v>2</v>
      </c>
      <c r="L186" s="7">
        <v>2</v>
      </c>
      <c r="M186" s="8">
        <v>1</v>
      </c>
      <c r="N186" s="6" t="s">
        <v>34</v>
      </c>
      <c r="O186" s="6" t="s">
        <v>147</v>
      </c>
      <c r="P186" s="7">
        <v>2</v>
      </c>
      <c r="Q186" s="7">
        <v>2</v>
      </c>
      <c r="R186" s="8">
        <v>1</v>
      </c>
      <c r="S186" s="6" t="s">
        <v>34</v>
      </c>
      <c r="T186" s="44">
        <f>+COUNTIF(Tabla133[[#This Row],[Concepto]:[Concepto3]],"Concepto Favorable")</f>
        <v>2</v>
      </c>
      <c r="U186" s="44">
        <f>+COUNTIF(Tabla133[[#This Row],[Concepto]:[Concepto3]],"Concepto No Favorable")</f>
        <v>0</v>
      </c>
      <c r="V186" s="44">
        <f>+COUNTIF(Tabla133[[#This Row],[Concepto]:[Concepto3]],"Sin meta asignada en el periodo")</f>
        <v>0</v>
      </c>
      <c r="W186" s="44">
        <f t="shared" si="2"/>
        <v>2</v>
      </c>
    </row>
    <row r="187" spans="1:23" s="44" customFormat="1" ht="60" customHeight="1" x14ac:dyDescent="0.25">
      <c r="A187" s="6" t="s">
        <v>148</v>
      </c>
      <c r="B187" s="6" t="s">
        <v>143</v>
      </c>
      <c r="C187" s="6" t="s">
        <v>352</v>
      </c>
      <c r="D187" s="6" t="s">
        <v>149</v>
      </c>
      <c r="E187" s="6"/>
      <c r="F187" s="7"/>
      <c r="G187" s="7"/>
      <c r="H187" s="8" t="s">
        <v>37</v>
      </c>
      <c r="I187" s="6"/>
      <c r="J187" s="6" t="s">
        <v>151</v>
      </c>
      <c r="K187" s="7">
        <v>1</v>
      </c>
      <c r="L187" s="7">
        <v>1</v>
      </c>
      <c r="M187" s="8">
        <v>1</v>
      </c>
      <c r="N187" s="6" t="s">
        <v>34</v>
      </c>
      <c r="O187" s="6"/>
      <c r="P187" s="7"/>
      <c r="Q187" s="7"/>
      <c r="R187" s="8" t="s">
        <v>37</v>
      </c>
      <c r="S187" s="6"/>
      <c r="T187" s="44">
        <f>+COUNTIF(Tabla133[[#This Row],[Concepto]:[Concepto3]],"Concepto Favorable")</f>
        <v>1</v>
      </c>
      <c r="U187" s="44">
        <f>+COUNTIF(Tabla133[[#This Row],[Concepto]:[Concepto3]],"Concepto No Favorable")</f>
        <v>0</v>
      </c>
      <c r="V187" s="44">
        <f>+COUNTIF(Tabla133[[#This Row],[Concepto]:[Concepto3]],"Sin meta asignada en el periodo")</f>
        <v>0</v>
      </c>
      <c r="W187" s="44">
        <f t="shared" si="2"/>
        <v>1</v>
      </c>
    </row>
    <row r="188" spans="1:23" s="44" customFormat="1" ht="60" customHeight="1" x14ac:dyDescent="0.25">
      <c r="A188" s="6" t="s">
        <v>92</v>
      </c>
      <c r="B188" s="6" t="s">
        <v>93</v>
      </c>
      <c r="C188" s="6" t="s">
        <v>352</v>
      </c>
      <c r="D188" s="6" t="s">
        <v>341</v>
      </c>
      <c r="E188" s="6" t="s">
        <v>95</v>
      </c>
      <c r="F188" s="7">
        <v>4</v>
      </c>
      <c r="G188" s="7">
        <v>4</v>
      </c>
      <c r="H188" s="8">
        <v>1</v>
      </c>
      <c r="I188" s="6" t="s">
        <v>34</v>
      </c>
      <c r="J188" s="6"/>
      <c r="K188" s="7"/>
      <c r="L188" s="7"/>
      <c r="M188" s="8" t="s">
        <v>37</v>
      </c>
      <c r="N188" s="6"/>
      <c r="O188" s="6"/>
      <c r="P188" s="7"/>
      <c r="Q188" s="7"/>
      <c r="R188" s="8" t="s">
        <v>37</v>
      </c>
      <c r="S188" s="6"/>
      <c r="T188" s="44">
        <f>+COUNTIF(Tabla133[[#This Row],[Concepto]:[Concepto3]],"Concepto Favorable")</f>
        <v>1</v>
      </c>
      <c r="U188" s="44">
        <f>+COUNTIF(Tabla133[[#This Row],[Concepto]:[Concepto3]],"Concepto No Favorable")</f>
        <v>0</v>
      </c>
      <c r="V188" s="44">
        <f>+COUNTIF(Tabla133[[#This Row],[Concepto]:[Concepto3]],"Sin meta asignada en el periodo")</f>
        <v>0</v>
      </c>
      <c r="W188" s="44">
        <f t="shared" si="2"/>
        <v>1</v>
      </c>
    </row>
    <row r="189" spans="1:23" s="44" customFormat="1" ht="60" customHeight="1" x14ac:dyDescent="0.25">
      <c r="A189" s="6" t="s">
        <v>99</v>
      </c>
      <c r="B189" s="6" t="s">
        <v>93</v>
      </c>
      <c r="C189" s="6" t="s">
        <v>352</v>
      </c>
      <c r="D189" s="6" t="s">
        <v>100</v>
      </c>
      <c r="E189" s="6" t="s">
        <v>101</v>
      </c>
      <c r="F189" s="7">
        <v>4</v>
      </c>
      <c r="G189" s="7">
        <v>4</v>
      </c>
      <c r="H189" s="8">
        <v>1</v>
      </c>
      <c r="I189" s="6" t="s">
        <v>34</v>
      </c>
      <c r="J189" s="6"/>
      <c r="K189" s="7"/>
      <c r="L189" s="7"/>
      <c r="M189" s="8" t="s">
        <v>37</v>
      </c>
      <c r="N189" s="6"/>
      <c r="O189" s="6"/>
      <c r="P189" s="7"/>
      <c r="Q189" s="7"/>
      <c r="R189" s="8" t="s">
        <v>37</v>
      </c>
      <c r="S189" s="6"/>
      <c r="T189" s="44">
        <f>+COUNTIF(Tabla133[[#This Row],[Concepto]:[Concepto3]],"Concepto Favorable")</f>
        <v>1</v>
      </c>
      <c r="U189" s="44">
        <f>+COUNTIF(Tabla133[[#This Row],[Concepto]:[Concepto3]],"Concepto No Favorable")</f>
        <v>0</v>
      </c>
      <c r="V189" s="44">
        <f>+COUNTIF(Tabla133[[#This Row],[Concepto]:[Concepto3]],"Sin meta asignada en el periodo")</f>
        <v>0</v>
      </c>
      <c r="W189" s="44">
        <f t="shared" si="2"/>
        <v>1</v>
      </c>
    </row>
    <row r="190" spans="1:23" s="44" customFormat="1" ht="60" customHeight="1" x14ac:dyDescent="0.25">
      <c r="A190" s="6" t="s">
        <v>125</v>
      </c>
      <c r="B190" s="6" t="s">
        <v>121</v>
      </c>
      <c r="C190" s="6" t="s">
        <v>352</v>
      </c>
      <c r="D190" s="6" t="s">
        <v>126</v>
      </c>
      <c r="E190" s="6" t="s">
        <v>127</v>
      </c>
      <c r="F190" s="7">
        <v>2</v>
      </c>
      <c r="G190" s="7">
        <v>2</v>
      </c>
      <c r="H190" s="8">
        <v>1</v>
      </c>
      <c r="I190" s="6" t="s">
        <v>34</v>
      </c>
      <c r="J190" s="6"/>
      <c r="K190" s="7"/>
      <c r="L190" s="7"/>
      <c r="M190" s="8" t="s">
        <v>37</v>
      </c>
      <c r="N190" s="6"/>
      <c r="O190" s="6"/>
      <c r="P190" s="7"/>
      <c r="Q190" s="7"/>
      <c r="R190" s="8" t="s">
        <v>37</v>
      </c>
      <c r="S190" s="6"/>
      <c r="T190" s="44">
        <f>+COUNTIF(Tabla133[[#This Row],[Concepto]:[Concepto3]],"Concepto Favorable")</f>
        <v>1</v>
      </c>
      <c r="U190" s="44">
        <f>+COUNTIF(Tabla133[[#This Row],[Concepto]:[Concepto3]],"Concepto No Favorable")</f>
        <v>0</v>
      </c>
      <c r="V190" s="44">
        <f>+COUNTIF(Tabla133[[#This Row],[Concepto]:[Concepto3]],"Sin meta asignada en el periodo")</f>
        <v>0</v>
      </c>
      <c r="W190" s="44">
        <f t="shared" si="2"/>
        <v>1</v>
      </c>
    </row>
    <row r="191" spans="1:23" s="44" customFormat="1" ht="60" customHeight="1" x14ac:dyDescent="0.25">
      <c r="A191" s="6" t="s">
        <v>125</v>
      </c>
      <c r="B191" s="6" t="s">
        <v>121</v>
      </c>
      <c r="C191" s="6" t="s">
        <v>376</v>
      </c>
      <c r="D191" s="6" t="s">
        <v>126</v>
      </c>
      <c r="E191" s="6" t="s">
        <v>127</v>
      </c>
      <c r="F191" s="7">
        <v>1</v>
      </c>
      <c r="G191" s="7">
        <v>1</v>
      </c>
      <c r="H191" s="8">
        <v>1</v>
      </c>
      <c r="I191" s="6" t="s">
        <v>70</v>
      </c>
      <c r="J191" s="6"/>
      <c r="K191" s="7"/>
      <c r="L191" s="7"/>
      <c r="M191" s="8" t="s">
        <v>37</v>
      </c>
      <c r="N191" s="6"/>
      <c r="O191" s="6"/>
      <c r="P191" s="7"/>
      <c r="Q191" s="7"/>
      <c r="R191" s="8" t="s">
        <v>37</v>
      </c>
      <c r="S191" s="6"/>
      <c r="T191" s="44">
        <f>+COUNTIF(Tabla133[[#This Row],[Concepto]:[Concepto3]],"Concepto Favorable")</f>
        <v>0</v>
      </c>
      <c r="U191" s="44">
        <f>+COUNTIF(Tabla133[[#This Row],[Concepto]:[Concepto3]],"Concepto No Favorable")</f>
        <v>1</v>
      </c>
      <c r="V191" s="44">
        <f>+COUNTIF(Tabla133[[#This Row],[Concepto]:[Concepto3]],"Sin meta asignada en el periodo")</f>
        <v>0</v>
      </c>
      <c r="W191" s="44">
        <f t="shared" si="2"/>
        <v>0</v>
      </c>
    </row>
    <row r="192" spans="1:23" s="44" customFormat="1" ht="60" customHeight="1" x14ac:dyDescent="0.25">
      <c r="A192" s="6" t="s">
        <v>106</v>
      </c>
      <c r="B192" s="6" t="s">
        <v>107</v>
      </c>
      <c r="C192" s="6" t="s">
        <v>376</v>
      </c>
      <c r="D192" s="6" t="s">
        <v>108</v>
      </c>
      <c r="E192" s="6" t="s">
        <v>109</v>
      </c>
      <c r="F192" s="7">
        <v>17</v>
      </c>
      <c r="G192" s="7">
        <v>17</v>
      </c>
      <c r="H192" s="8">
        <v>1</v>
      </c>
      <c r="I192" s="6" t="s">
        <v>34</v>
      </c>
      <c r="J192" s="6" t="s">
        <v>110</v>
      </c>
      <c r="K192" s="7">
        <v>7</v>
      </c>
      <c r="L192" s="7">
        <v>7</v>
      </c>
      <c r="M192" s="8">
        <v>1</v>
      </c>
      <c r="N192" s="6" t="s">
        <v>34</v>
      </c>
      <c r="O192" s="6" t="s">
        <v>111</v>
      </c>
      <c r="P192" s="7">
        <v>4</v>
      </c>
      <c r="Q192" s="7">
        <v>4</v>
      </c>
      <c r="R192" s="8">
        <v>1</v>
      </c>
      <c r="S192" s="6" t="s">
        <v>34</v>
      </c>
      <c r="T192" s="44">
        <f>+COUNTIF(Tabla133[[#This Row],[Concepto]:[Concepto3]],"Concepto Favorable")</f>
        <v>3</v>
      </c>
      <c r="U192" s="44">
        <f>+COUNTIF(Tabla133[[#This Row],[Concepto]:[Concepto3]],"Concepto No Favorable")</f>
        <v>0</v>
      </c>
      <c r="V192" s="44">
        <f>+COUNTIF(Tabla133[[#This Row],[Concepto]:[Concepto3]],"Sin meta asignada en el periodo")</f>
        <v>0</v>
      </c>
      <c r="W192" s="44">
        <f t="shared" si="2"/>
        <v>3</v>
      </c>
    </row>
    <row r="193" spans="1:23" s="44" customFormat="1" ht="60" customHeight="1" x14ac:dyDescent="0.25">
      <c r="A193" s="6" t="s">
        <v>112</v>
      </c>
      <c r="B193" s="6" t="s">
        <v>107</v>
      </c>
      <c r="C193" s="6" t="s">
        <v>376</v>
      </c>
      <c r="D193" s="6" t="s">
        <v>113</v>
      </c>
      <c r="E193" s="6" t="s">
        <v>114</v>
      </c>
      <c r="F193" s="7">
        <v>17</v>
      </c>
      <c r="G193" s="7">
        <v>17</v>
      </c>
      <c r="H193" s="8">
        <v>1</v>
      </c>
      <c r="I193" s="6" t="s">
        <v>34</v>
      </c>
      <c r="J193" s="6"/>
      <c r="K193" s="7"/>
      <c r="L193" s="7"/>
      <c r="M193" s="8" t="s">
        <v>37</v>
      </c>
      <c r="N193" s="6"/>
      <c r="O193" s="6" t="s">
        <v>111</v>
      </c>
      <c r="P193" s="7">
        <v>1</v>
      </c>
      <c r="Q193" s="7">
        <v>1</v>
      </c>
      <c r="R193" s="8">
        <v>1</v>
      </c>
      <c r="S193" s="6" t="s">
        <v>70</v>
      </c>
      <c r="T193" s="44">
        <f>+COUNTIF(Tabla133[[#This Row],[Concepto]:[Concepto3]],"Concepto Favorable")</f>
        <v>1</v>
      </c>
      <c r="U193" s="44">
        <f>+COUNTIF(Tabla133[[#This Row],[Concepto]:[Concepto3]],"Concepto No Favorable")</f>
        <v>1</v>
      </c>
      <c r="V193" s="44">
        <f>+COUNTIF(Tabla133[[#This Row],[Concepto]:[Concepto3]],"Sin meta asignada en el periodo")</f>
        <v>0</v>
      </c>
      <c r="W193" s="44">
        <f t="shared" si="2"/>
        <v>1</v>
      </c>
    </row>
    <row r="194" spans="1:23" s="44" customFormat="1" ht="60" customHeight="1" x14ac:dyDescent="0.25">
      <c r="A194" s="6" t="s">
        <v>171</v>
      </c>
      <c r="B194" s="6" t="s">
        <v>172</v>
      </c>
      <c r="C194" s="6" t="s">
        <v>376</v>
      </c>
      <c r="D194" s="6" t="s">
        <v>173</v>
      </c>
      <c r="E194" s="6" t="s">
        <v>174</v>
      </c>
      <c r="F194" s="7">
        <v>4</v>
      </c>
      <c r="G194" s="7">
        <v>4</v>
      </c>
      <c r="H194" s="8">
        <v>1</v>
      </c>
      <c r="I194" s="6" t="s">
        <v>34</v>
      </c>
      <c r="J194" s="6"/>
      <c r="K194" s="7"/>
      <c r="L194" s="7"/>
      <c r="M194" s="8" t="s">
        <v>37</v>
      </c>
      <c r="N194" s="6"/>
      <c r="O194" s="6"/>
      <c r="P194" s="7"/>
      <c r="Q194" s="7"/>
      <c r="R194" s="8" t="s">
        <v>37</v>
      </c>
      <c r="S194" s="6"/>
      <c r="T194" s="44">
        <f>+COUNTIF(Tabla133[[#This Row],[Concepto]:[Concepto3]],"Concepto Favorable")</f>
        <v>1</v>
      </c>
      <c r="U194" s="44">
        <f>+COUNTIF(Tabla133[[#This Row],[Concepto]:[Concepto3]],"Concepto No Favorable")</f>
        <v>0</v>
      </c>
      <c r="V194" s="44">
        <f>+COUNTIF(Tabla133[[#This Row],[Concepto]:[Concepto3]],"Sin meta asignada en el periodo")</f>
        <v>0</v>
      </c>
      <c r="W194" s="44">
        <f t="shared" si="2"/>
        <v>1</v>
      </c>
    </row>
    <row r="195" spans="1:23" s="44" customFormat="1" ht="60" customHeight="1" x14ac:dyDescent="0.25">
      <c r="A195" s="6" t="s">
        <v>179</v>
      </c>
      <c r="B195" s="6" t="s">
        <v>172</v>
      </c>
      <c r="C195" s="6" t="s">
        <v>376</v>
      </c>
      <c r="D195" s="6" t="s">
        <v>342</v>
      </c>
      <c r="E195" s="6"/>
      <c r="F195" s="7"/>
      <c r="G195" s="7"/>
      <c r="H195" s="8" t="s">
        <v>37</v>
      </c>
      <c r="I195" s="6"/>
      <c r="J195" s="6"/>
      <c r="K195" s="7"/>
      <c r="L195" s="7"/>
      <c r="M195" s="8" t="s">
        <v>37</v>
      </c>
      <c r="N195" s="6"/>
      <c r="O195" s="6" t="s">
        <v>183</v>
      </c>
      <c r="P195" s="7">
        <v>3</v>
      </c>
      <c r="Q195" s="7">
        <v>3</v>
      </c>
      <c r="R195" s="8">
        <v>1</v>
      </c>
      <c r="S195" s="6" t="s">
        <v>34</v>
      </c>
      <c r="T195" s="44">
        <f>+COUNTIF(Tabla133[[#This Row],[Concepto]:[Concepto3]],"Concepto Favorable")</f>
        <v>1</v>
      </c>
      <c r="U195" s="44">
        <f>+COUNTIF(Tabla133[[#This Row],[Concepto]:[Concepto3]],"Concepto No Favorable")</f>
        <v>0</v>
      </c>
      <c r="V195" s="44">
        <f>+COUNTIF(Tabla133[[#This Row],[Concepto]:[Concepto3]],"Sin meta asignada en el periodo")</f>
        <v>0</v>
      </c>
      <c r="W195" s="44">
        <f t="shared" si="2"/>
        <v>1</v>
      </c>
    </row>
    <row r="196" spans="1:23" s="44" customFormat="1" ht="60" customHeight="1" x14ac:dyDescent="0.25">
      <c r="A196" s="6" t="s">
        <v>157</v>
      </c>
      <c r="B196" s="6" t="s">
        <v>158</v>
      </c>
      <c r="C196" s="6" t="s">
        <v>376</v>
      </c>
      <c r="D196" s="6" t="s">
        <v>159</v>
      </c>
      <c r="E196" s="6"/>
      <c r="F196" s="7"/>
      <c r="G196" s="7"/>
      <c r="H196" s="8" t="s">
        <v>37</v>
      </c>
      <c r="I196" s="6"/>
      <c r="J196" s="6" t="s">
        <v>161</v>
      </c>
      <c r="K196" s="7">
        <v>4</v>
      </c>
      <c r="L196" s="7">
        <v>4</v>
      </c>
      <c r="M196" s="8">
        <v>1</v>
      </c>
      <c r="N196" s="6" t="s">
        <v>34</v>
      </c>
      <c r="O196" s="6" t="s">
        <v>162</v>
      </c>
      <c r="P196" s="7">
        <v>12</v>
      </c>
      <c r="Q196" s="7">
        <v>12</v>
      </c>
      <c r="R196" s="8">
        <v>1</v>
      </c>
      <c r="S196" s="6" t="s">
        <v>34</v>
      </c>
      <c r="T196" s="44">
        <f>+COUNTIF(Tabla133[[#This Row],[Concepto]:[Concepto3]],"Concepto Favorable")</f>
        <v>2</v>
      </c>
      <c r="U196" s="44">
        <f>+COUNTIF(Tabla133[[#This Row],[Concepto]:[Concepto3]],"Concepto No Favorable")</f>
        <v>0</v>
      </c>
      <c r="V196" s="44">
        <f>+COUNTIF(Tabla133[[#This Row],[Concepto]:[Concepto3]],"Sin meta asignada en el periodo")</f>
        <v>0</v>
      </c>
      <c r="W196" s="44">
        <f t="shared" si="2"/>
        <v>2</v>
      </c>
    </row>
    <row r="197" spans="1:23" s="44" customFormat="1" ht="60" customHeight="1" x14ac:dyDescent="0.25">
      <c r="A197" s="6" t="s">
        <v>74</v>
      </c>
      <c r="B197" s="6" t="s">
        <v>66</v>
      </c>
      <c r="C197" s="6" t="s">
        <v>376</v>
      </c>
      <c r="D197" s="6" t="s">
        <v>75</v>
      </c>
      <c r="E197" s="6"/>
      <c r="F197" s="7"/>
      <c r="G197" s="7"/>
      <c r="H197" s="8" t="s">
        <v>37</v>
      </c>
      <c r="I197" s="6"/>
      <c r="J197" s="6" t="s">
        <v>77</v>
      </c>
      <c r="K197" s="7">
        <v>4</v>
      </c>
      <c r="L197" s="7">
        <v>4</v>
      </c>
      <c r="M197" s="8">
        <v>1</v>
      </c>
      <c r="N197" s="6" t="s">
        <v>34</v>
      </c>
      <c r="O197" s="6"/>
      <c r="P197" s="7"/>
      <c r="Q197" s="7"/>
      <c r="R197" s="8" t="s">
        <v>37</v>
      </c>
      <c r="S197" s="6"/>
      <c r="T197" s="44">
        <f>+COUNTIF(Tabla133[[#This Row],[Concepto]:[Concepto3]],"Concepto Favorable")</f>
        <v>1</v>
      </c>
      <c r="U197" s="44">
        <f>+COUNTIF(Tabla133[[#This Row],[Concepto]:[Concepto3]],"Concepto No Favorable")</f>
        <v>0</v>
      </c>
      <c r="V197" s="44">
        <f>+COUNTIF(Tabla133[[#This Row],[Concepto]:[Concepto3]],"Sin meta asignada en el periodo")</f>
        <v>0</v>
      </c>
      <c r="W197" s="44">
        <f t="shared" ref="W197:W260" si="3">+T197+V197</f>
        <v>1</v>
      </c>
    </row>
    <row r="198" spans="1:23" s="44" customFormat="1" ht="60" customHeight="1" x14ac:dyDescent="0.25">
      <c r="A198" s="6" t="s">
        <v>92</v>
      </c>
      <c r="B198" s="6" t="s">
        <v>93</v>
      </c>
      <c r="C198" s="6" t="s">
        <v>376</v>
      </c>
      <c r="D198" s="6" t="s">
        <v>341</v>
      </c>
      <c r="E198" s="6" t="s">
        <v>95</v>
      </c>
      <c r="F198" s="7">
        <v>4</v>
      </c>
      <c r="G198" s="7">
        <v>4</v>
      </c>
      <c r="H198" s="8">
        <v>1</v>
      </c>
      <c r="I198" s="6" t="s">
        <v>34</v>
      </c>
      <c r="J198" s="6"/>
      <c r="K198" s="7"/>
      <c r="L198" s="7"/>
      <c r="M198" s="8" t="s">
        <v>37</v>
      </c>
      <c r="N198" s="6"/>
      <c r="O198" s="6"/>
      <c r="P198" s="7"/>
      <c r="Q198" s="7"/>
      <c r="R198" s="8" t="s">
        <v>37</v>
      </c>
      <c r="S198" s="6"/>
      <c r="T198" s="44">
        <f>+COUNTIF(Tabla133[[#This Row],[Concepto]:[Concepto3]],"Concepto Favorable")</f>
        <v>1</v>
      </c>
      <c r="U198" s="44">
        <f>+COUNTIF(Tabla133[[#This Row],[Concepto]:[Concepto3]],"Concepto No Favorable")</f>
        <v>0</v>
      </c>
      <c r="V198" s="44">
        <f>+COUNTIF(Tabla133[[#This Row],[Concepto]:[Concepto3]],"Sin meta asignada en el periodo")</f>
        <v>0</v>
      </c>
      <c r="W198" s="44">
        <f t="shared" si="3"/>
        <v>1</v>
      </c>
    </row>
    <row r="199" spans="1:23" s="44" customFormat="1" ht="60" customHeight="1" x14ac:dyDescent="0.25">
      <c r="A199" s="6" t="s">
        <v>99</v>
      </c>
      <c r="B199" s="6" t="s">
        <v>93</v>
      </c>
      <c r="C199" s="6" t="s">
        <v>376</v>
      </c>
      <c r="D199" s="6" t="s">
        <v>100</v>
      </c>
      <c r="E199" s="6" t="s">
        <v>101</v>
      </c>
      <c r="F199" s="7">
        <v>4</v>
      </c>
      <c r="G199" s="7">
        <v>4</v>
      </c>
      <c r="H199" s="8">
        <v>1</v>
      </c>
      <c r="I199" s="6" t="s">
        <v>34</v>
      </c>
      <c r="J199" s="6"/>
      <c r="K199" s="7"/>
      <c r="L199" s="7"/>
      <c r="M199" s="8" t="s">
        <v>37</v>
      </c>
      <c r="N199" s="6"/>
      <c r="O199" s="6"/>
      <c r="P199" s="7"/>
      <c r="Q199" s="7"/>
      <c r="R199" s="8" t="s">
        <v>37</v>
      </c>
      <c r="S199" s="6"/>
      <c r="T199" s="44">
        <f>+COUNTIF(Tabla133[[#This Row],[Concepto]:[Concepto3]],"Concepto Favorable")</f>
        <v>1</v>
      </c>
      <c r="U199" s="44">
        <f>+COUNTIF(Tabla133[[#This Row],[Concepto]:[Concepto3]],"Concepto No Favorable")</f>
        <v>0</v>
      </c>
      <c r="V199" s="44">
        <f>+COUNTIF(Tabla133[[#This Row],[Concepto]:[Concepto3]],"Sin meta asignada en el periodo")</f>
        <v>0</v>
      </c>
      <c r="W199" s="44">
        <f t="shared" si="3"/>
        <v>1</v>
      </c>
    </row>
    <row r="200" spans="1:23" s="44" customFormat="1" ht="60" customHeight="1" x14ac:dyDescent="0.25">
      <c r="A200" s="6" t="s">
        <v>142</v>
      </c>
      <c r="B200" s="6" t="s">
        <v>143</v>
      </c>
      <c r="C200" s="6" t="s">
        <v>376</v>
      </c>
      <c r="D200" s="6" t="s">
        <v>144</v>
      </c>
      <c r="E200" s="6"/>
      <c r="F200" s="7"/>
      <c r="G200" s="7"/>
      <c r="H200" s="8" t="s">
        <v>37</v>
      </c>
      <c r="I200" s="6"/>
      <c r="J200" s="6" t="s">
        <v>146</v>
      </c>
      <c r="K200" s="7">
        <v>1</v>
      </c>
      <c r="L200" s="7">
        <v>1</v>
      </c>
      <c r="M200" s="8">
        <v>1</v>
      </c>
      <c r="N200" s="6" t="s">
        <v>34</v>
      </c>
      <c r="O200" s="6" t="s">
        <v>147</v>
      </c>
      <c r="P200" s="7">
        <v>2</v>
      </c>
      <c r="Q200" s="7">
        <v>2</v>
      </c>
      <c r="R200" s="8">
        <v>1</v>
      </c>
      <c r="S200" s="6" t="s">
        <v>34</v>
      </c>
      <c r="T200" s="44">
        <f>+COUNTIF(Tabla133[[#This Row],[Concepto]:[Concepto3]],"Concepto Favorable")</f>
        <v>2</v>
      </c>
      <c r="U200" s="44">
        <f>+COUNTIF(Tabla133[[#This Row],[Concepto]:[Concepto3]],"Concepto No Favorable")</f>
        <v>0</v>
      </c>
      <c r="V200" s="44">
        <f>+COUNTIF(Tabla133[[#This Row],[Concepto]:[Concepto3]],"Sin meta asignada en el periodo")</f>
        <v>0</v>
      </c>
      <c r="W200" s="44">
        <f t="shared" si="3"/>
        <v>2</v>
      </c>
    </row>
    <row r="201" spans="1:23" s="44" customFormat="1" ht="60" customHeight="1" x14ac:dyDescent="0.25">
      <c r="A201" s="6" t="s">
        <v>148</v>
      </c>
      <c r="B201" s="6" t="s">
        <v>143</v>
      </c>
      <c r="C201" s="6" t="s">
        <v>376</v>
      </c>
      <c r="D201" s="6" t="s">
        <v>149</v>
      </c>
      <c r="E201" s="6"/>
      <c r="F201" s="7"/>
      <c r="G201" s="7"/>
      <c r="H201" s="8" t="s">
        <v>37</v>
      </c>
      <c r="I201" s="6"/>
      <c r="J201" s="6" t="s">
        <v>151</v>
      </c>
      <c r="K201" s="7">
        <v>2</v>
      </c>
      <c r="L201" s="7">
        <v>2</v>
      </c>
      <c r="M201" s="8">
        <v>1</v>
      </c>
      <c r="N201" s="6" t="s">
        <v>34</v>
      </c>
      <c r="O201" s="6"/>
      <c r="P201" s="7"/>
      <c r="Q201" s="7"/>
      <c r="R201" s="8" t="s">
        <v>37</v>
      </c>
      <c r="S201" s="6"/>
      <c r="T201" s="44">
        <f>+COUNTIF(Tabla133[[#This Row],[Concepto]:[Concepto3]],"Concepto Favorable")</f>
        <v>1</v>
      </c>
      <c r="U201" s="44">
        <f>+COUNTIF(Tabla133[[#This Row],[Concepto]:[Concepto3]],"Concepto No Favorable")</f>
        <v>0</v>
      </c>
      <c r="V201" s="44">
        <f>+COUNTIF(Tabla133[[#This Row],[Concepto]:[Concepto3]],"Sin meta asignada en el periodo")</f>
        <v>0</v>
      </c>
      <c r="W201" s="44">
        <f t="shared" si="3"/>
        <v>1</v>
      </c>
    </row>
    <row r="202" spans="1:23" s="44" customFormat="1" ht="60" customHeight="1" x14ac:dyDescent="0.25">
      <c r="A202" s="6" t="s">
        <v>78</v>
      </c>
      <c r="B202" s="6" t="s">
        <v>79</v>
      </c>
      <c r="C202" s="6" t="s">
        <v>376</v>
      </c>
      <c r="D202" s="6" t="s">
        <v>80</v>
      </c>
      <c r="E202" s="6" t="s">
        <v>81</v>
      </c>
      <c r="F202" s="7">
        <v>38</v>
      </c>
      <c r="G202" s="7">
        <v>38</v>
      </c>
      <c r="H202" s="8">
        <v>1</v>
      </c>
      <c r="I202" s="6" t="s">
        <v>34</v>
      </c>
      <c r="J202" s="6"/>
      <c r="K202" s="7"/>
      <c r="L202" s="7"/>
      <c r="M202" s="8" t="s">
        <v>37</v>
      </c>
      <c r="N202" s="6"/>
      <c r="O202" s="6"/>
      <c r="P202" s="7"/>
      <c r="Q202" s="7"/>
      <c r="R202" s="8" t="s">
        <v>37</v>
      </c>
      <c r="S202" s="6"/>
      <c r="T202" s="44">
        <f>+COUNTIF(Tabla133[[#This Row],[Concepto]:[Concepto3]],"Concepto Favorable")</f>
        <v>1</v>
      </c>
      <c r="U202" s="44">
        <f>+COUNTIF(Tabla133[[#This Row],[Concepto]:[Concepto3]],"Concepto No Favorable")</f>
        <v>0</v>
      </c>
      <c r="V202" s="44">
        <f>+COUNTIF(Tabla133[[#This Row],[Concepto]:[Concepto3]],"Sin meta asignada en el periodo")</f>
        <v>0</v>
      </c>
      <c r="W202" s="44">
        <f t="shared" si="3"/>
        <v>1</v>
      </c>
    </row>
    <row r="203" spans="1:23" s="44" customFormat="1" ht="60" customHeight="1" x14ac:dyDescent="0.25">
      <c r="A203" s="6" t="s">
        <v>83</v>
      </c>
      <c r="B203" s="6" t="s">
        <v>79</v>
      </c>
      <c r="C203" s="6" t="s">
        <v>376</v>
      </c>
      <c r="D203" s="6" t="s">
        <v>84</v>
      </c>
      <c r="E203" s="6" t="s">
        <v>85</v>
      </c>
      <c r="F203" s="7">
        <v>1</v>
      </c>
      <c r="G203" s="7">
        <v>1</v>
      </c>
      <c r="H203" s="8">
        <v>1</v>
      </c>
      <c r="I203" s="6" t="s">
        <v>34</v>
      </c>
      <c r="J203" s="6"/>
      <c r="K203" s="7"/>
      <c r="L203" s="7"/>
      <c r="M203" s="8" t="s">
        <v>37</v>
      </c>
      <c r="N203" s="6"/>
      <c r="O203" s="6"/>
      <c r="P203" s="7"/>
      <c r="Q203" s="7"/>
      <c r="R203" s="8" t="s">
        <v>37</v>
      </c>
      <c r="S203" s="6"/>
      <c r="T203" s="44">
        <f>+COUNTIF(Tabla133[[#This Row],[Concepto]:[Concepto3]],"Concepto Favorable")</f>
        <v>1</v>
      </c>
      <c r="U203" s="44">
        <f>+COUNTIF(Tabla133[[#This Row],[Concepto]:[Concepto3]],"Concepto No Favorable")</f>
        <v>0</v>
      </c>
      <c r="V203" s="44">
        <f>+COUNTIF(Tabla133[[#This Row],[Concepto]:[Concepto3]],"Sin meta asignada en el periodo")</f>
        <v>0</v>
      </c>
      <c r="W203" s="44">
        <f t="shared" si="3"/>
        <v>1</v>
      </c>
    </row>
    <row r="204" spans="1:23" s="44" customFormat="1" ht="60" customHeight="1" x14ac:dyDescent="0.25">
      <c r="A204" s="6" t="s">
        <v>87</v>
      </c>
      <c r="B204" s="6" t="s">
        <v>79</v>
      </c>
      <c r="C204" s="6" t="s">
        <v>376</v>
      </c>
      <c r="D204" s="6" t="s">
        <v>88</v>
      </c>
      <c r="E204" s="6"/>
      <c r="F204" s="7"/>
      <c r="G204" s="7"/>
      <c r="H204" s="8" t="s">
        <v>37</v>
      </c>
      <c r="I204" s="6"/>
      <c r="J204" s="6" t="s">
        <v>90</v>
      </c>
      <c r="K204" s="7">
        <v>4</v>
      </c>
      <c r="L204" s="7">
        <v>4</v>
      </c>
      <c r="M204" s="8">
        <v>1</v>
      </c>
      <c r="N204" s="6" t="s">
        <v>34</v>
      </c>
      <c r="O204" s="6"/>
      <c r="P204" s="7"/>
      <c r="Q204" s="7"/>
      <c r="R204" s="8" t="s">
        <v>37</v>
      </c>
      <c r="S204" s="6"/>
      <c r="T204" s="44">
        <f>+COUNTIF(Tabla133[[#This Row],[Concepto]:[Concepto3]],"Concepto Favorable")</f>
        <v>1</v>
      </c>
      <c r="U204" s="44">
        <f>+COUNTIF(Tabla133[[#This Row],[Concepto]:[Concepto3]],"Concepto No Favorable")</f>
        <v>0</v>
      </c>
      <c r="V204" s="44">
        <f>+COUNTIF(Tabla133[[#This Row],[Concepto]:[Concepto3]],"Sin meta asignada en el periodo")</f>
        <v>0</v>
      </c>
      <c r="W204" s="44">
        <f t="shared" si="3"/>
        <v>1</v>
      </c>
    </row>
    <row r="205" spans="1:23" s="44" customFormat="1" ht="60" customHeight="1" x14ac:dyDescent="0.25">
      <c r="A205" s="6" t="s">
        <v>295</v>
      </c>
      <c r="B205" s="6" t="s">
        <v>296</v>
      </c>
      <c r="C205" s="6" t="s">
        <v>376</v>
      </c>
      <c r="D205" s="6" t="s">
        <v>297</v>
      </c>
      <c r="E205" s="6" t="s">
        <v>298</v>
      </c>
      <c r="F205" s="7">
        <v>4</v>
      </c>
      <c r="G205" s="7">
        <v>4</v>
      </c>
      <c r="H205" s="8">
        <v>1</v>
      </c>
      <c r="I205" s="6" t="s">
        <v>34</v>
      </c>
      <c r="J205" s="6"/>
      <c r="K205" s="7"/>
      <c r="L205" s="7"/>
      <c r="M205" s="8" t="s">
        <v>37</v>
      </c>
      <c r="N205" s="6"/>
      <c r="O205" s="6"/>
      <c r="P205" s="7"/>
      <c r="Q205" s="7"/>
      <c r="R205" s="8" t="s">
        <v>37</v>
      </c>
      <c r="S205" s="6"/>
      <c r="T205" s="44">
        <f>+COUNTIF(Tabla133[[#This Row],[Concepto]:[Concepto3]],"Concepto Favorable")</f>
        <v>1</v>
      </c>
      <c r="U205" s="44">
        <f>+COUNTIF(Tabla133[[#This Row],[Concepto]:[Concepto3]],"Concepto No Favorable")</f>
        <v>0</v>
      </c>
      <c r="V205" s="44">
        <f>+COUNTIF(Tabla133[[#This Row],[Concepto]:[Concepto3]],"Sin meta asignada en el periodo")</f>
        <v>0</v>
      </c>
      <c r="W205" s="44">
        <f t="shared" si="3"/>
        <v>1</v>
      </c>
    </row>
    <row r="206" spans="1:23" s="44" customFormat="1" ht="60" customHeight="1" x14ac:dyDescent="0.25">
      <c r="A206" s="6" t="s">
        <v>299</v>
      </c>
      <c r="B206" s="6" t="s">
        <v>296</v>
      </c>
      <c r="C206" s="6" t="s">
        <v>376</v>
      </c>
      <c r="D206" s="6" t="s">
        <v>300</v>
      </c>
      <c r="E206" s="6" t="s">
        <v>301</v>
      </c>
      <c r="F206" s="7">
        <v>4</v>
      </c>
      <c r="G206" s="7">
        <v>4</v>
      </c>
      <c r="H206" s="8">
        <v>1</v>
      </c>
      <c r="I206" s="6" t="s">
        <v>34</v>
      </c>
      <c r="J206" s="6"/>
      <c r="K206" s="7"/>
      <c r="L206" s="7"/>
      <c r="M206" s="8" t="s">
        <v>37</v>
      </c>
      <c r="N206" s="6"/>
      <c r="O206" s="6"/>
      <c r="P206" s="7"/>
      <c r="Q206" s="7"/>
      <c r="R206" s="8" t="s">
        <v>37</v>
      </c>
      <c r="S206" s="6"/>
      <c r="T206" s="44">
        <f>+COUNTIF(Tabla133[[#This Row],[Concepto]:[Concepto3]],"Concepto Favorable")</f>
        <v>1</v>
      </c>
      <c r="U206" s="44">
        <f>+COUNTIF(Tabla133[[#This Row],[Concepto]:[Concepto3]],"Concepto No Favorable")</f>
        <v>0</v>
      </c>
      <c r="V206" s="44">
        <f>+COUNTIF(Tabla133[[#This Row],[Concepto]:[Concepto3]],"Sin meta asignada en el periodo")</f>
        <v>0</v>
      </c>
      <c r="W206" s="44">
        <f t="shared" si="3"/>
        <v>1</v>
      </c>
    </row>
    <row r="207" spans="1:23" s="44" customFormat="1" ht="60" customHeight="1" x14ac:dyDescent="0.25">
      <c r="A207" s="6" t="s">
        <v>302</v>
      </c>
      <c r="B207" s="6" t="s">
        <v>296</v>
      </c>
      <c r="C207" s="6" t="s">
        <v>376</v>
      </c>
      <c r="D207" s="6" t="s">
        <v>303</v>
      </c>
      <c r="E207" s="6" t="s">
        <v>304</v>
      </c>
      <c r="F207" s="7">
        <v>4</v>
      </c>
      <c r="G207" s="7">
        <v>4</v>
      </c>
      <c r="H207" s="8">
        <v>1</v>
      </c>
      <c r="I207" s="6" t="s">
        <v>34</v>
      </c>
      <c r="J207" s="6"/>
      <c r="K207" s="7"/>
      <c r="L207" s="7"/>
      <c r="M207" s="8" t="s">
        <v>37</v>
      </c>
      <c r="N207" s="6"/>
      <c r="O207" s="6"/>
      <c r="P207" s="7"/>
      <c r="Q207" s="7"/>
      <c r="R207" s="8" t="s">
        <v>37</v>
      </c>
      <c r="S207" s="6"/>
      <c r="T207" s="44">
        <f>+COUNTIF(Tabla133[[#This Row],[Concepto]:[Concepto3]],"Concepto Favorable")</f>
        <v>1</v>
      </c>
      <c r="U207" s="44">
        <f>+COUNTIF(Tabla133[[#This Row],[Concepto]:[Concepto3]],"Concepto No Favorable")</f>
        <v>0</v>
      </c>
      <c r="V207" s="44">
        <f>+COUNTIF(Tabla133[[#This Row],[Concepto]:[Concepto3]],"Sin meta asignada en el periodo")</f>
        <v>0</v>
      </c>
      <c r="W207" s="44">
        <f t="shared" si="3"/>
        <v>1</v>
      </c>
    </row>
    <row r="208" spans="1:23" s="44" customFormat="1" ht="60" customHeight="1" x14ac:dyDescent="0.25">
      <c r="A208" s="6" t="s">
        <v>78</v>
      </c>
      <c r="B208" s="6" t="s">
        <v>79</v>
      </c>
      <c r="C208" s="6" t="s">
        <v>353</v>
      </c>
      <c r="D208" s="6" t="s">
        <v>80</v>
      </c>
      <c r="E208" s="6" t="s">
        <v>81</v>
      </c>
      <c r="F208" s="7">
        <v>1</v>
      </c>
      <c r="G208" s="7">
        <v>1</v>
      </c>
      <c r="H208" s="8">
        <v>1</v>
      </c>
      <c r="I208" s="6" t="s">
        <v>34</v>
      </c>
      <c r="J208" s="6"/>
      <c r="K208" s="7"/>
      <c r="L208" s="7"/>
      <c r="M208" s="8" t="s">
        <v>37</v>
      </c>
      <c r="N208" s="6"/>
      <c r="O208" s="6"/>
      <c r="P208" s="7"/>
      <c r="Q208" s="7"/>
      <c r="R208" s="8" t="s">
        <v>37</v>
      </c>
      <c r="S208" s="6"/>
      <c r="T208" s="44">
        <f>+COUNTIF(Tabla133[[#This Row],[Concepto]:[Concepto3]],"Concepto Favorable")</f>
        <v>1</v>
      </c>
      <c r="U208" s="44">
        <f>+COUNTIF(Tabla133[[#This Row],[Concepto]:[Concepto3]],"Concepto No Favorable")</f>
        <v>0</v>
      </c>
      <c r="V208" s="44">
        <f>+COUNTIF(Tabla133[[#This Row],[Concepto]:[Concepto3]],"Sin meta asignada en el periodo")</f>
        <v>0</v>
      </c>
      <c r="W208" s="44">
        <f t="shared" si="3"/>
        <v>1</v>
      </c>
    </row>
    <row r="209" spans="1:23" s="44" customFormat="1" ht="60" customHeight="1" x14ac:dyDescent="0.25">
      <c r="A209" s="6" t="s">
        <v>83</v>
      </c>
      <c r="B209" s="6" t="s">
        <v>79</v>
      </c>
      <c r="C209" s="6" t="s">
        <v>353</v>
      </c>
      <c r="D209" s="6" t="s">
        <v>84</v>
      </c>
      <c r="E209" s="6" t="s">
        <v>85</v>
      </c>
      <c r="F209" s="7">
        <v>2</v>
      </c>
      <c r="G209" s="7">
        <v>2</v>
      </c>
      <c r="H209" s="8">
        <v>1</v>
      </c>
      <c r="I209" s="6" t="s">
        <v>34</v>
      </c>
      <c r="J209" s="6"/>
      <c r="K209" s="7"/>
      <c r="L209" s="7"/>
      <c r="M209" s="8" t="s">
        <v>37</v>
      </c>
      <c r="N209" s="6"/>
      <c r="O209" s="6"/>
      <c r="P209" s="7"/>
      <c r="Q209" s="7"/>
      <c r="R209" s="8" t="s">
        <v>37</v>
      </c>
      <c r="S209" s="6"/>
      <c r="T209" s="44">
        <f>+COUNTIF(Tabla133[[#This Row],[Concepto]:[Concepto3]],"Concepto Favorable")</f>
        <v>1</v>
      </c>
      <c r="U209" s="44">
        <f>+COUNTIF(Tabla133[[#This Row],[Concepto]:[Concepto3]],"Concepto No Favorable")</f>
        <v>0</v>
      </c>
      <c r="V209" s="44">
        <f>+COUNTIF(Tabla133[[#This Row],[Concepto]:[Concepto3]],"Sin meta asignada en el periodo")</f>
        <v>0</v>
      </c>
      <c r="W209" s="44">
        <f t="shared" si="3"/>
        <v>1</v>
      </c>
    </row>
    <row r="210" spans="1:23" s="44" customFormat="1" ht="60" customHeight="1" x14ac:dyDescent="0.25">
      <c r="A210" s="6" t="s">
        <v>87</v>
      </c>
      <c r="B210" s="6" t="s">
        <v>79</v>
      </c>
      <c r="C210" s="6" t="s">
        <v>353</v>
      </c>
      <c r="D210" s="6" t="s">
        <v>88</v>
      </c>
      <c r="E210" s="6"/>
      <c r="F210" s="7"/>
      <c r="G210" s="7"/>
      <c r="H210" s="8" t="s">
        <v>37</v>
      </c>
      <c r="I210" s="6"/>
      <c r="J210" s="6" t="s">
        <v>90</v>
      </c>
      <c r="K210" s="7">
        <v>2</v>
      </c>
      <c r="L210" s="7">
        <v>2</v>
      </c>
      <c r="M210" s="8">
        <v>1</v>
      </c>
      <c r="N210" s="6" t="s">
        <v>34</v>
      </c>
      <c r="O210" s="6"/>
      <c r="P210" s="7"/>
      <c r="Q210" s="7"/>
      <c r="R210" s="8" t="s">
        <v>37</v>
      </c>
      <c r="S210" s="6"/>
      <c r="T210" s="44">
        <f>+COUNTIF(Tabla133[[#This Row],[Concepto]:[Concepto3]],"Concepto Favorable")</f>
        <v>1</v>
      </c>
      <c r="U210" s="44">
        <f>+COUNTIF(Tabla133[[#This Row],[Concepto]:[Concepto3]],"Concepto No Favorable")</f>
        <v>0</v>
      </c>
      <c r="V210" s="44">
        <f>+COUNTIF(Tabla133[[#This Row],[Concepto]:[Concepto3]],"Sin meta asignada en el periodo")</f>
        <v>0</v>
      </c>
      <c r="W210" s="44">
        <f t="shared" si="3"/>
        <v>1</v>
      </c>
    </row>
    <row r="211" spans="1:23" s="44" customFormat="1" ht="60" customHeight="1" x14ac:dyDescent="0.25">
      <c r="A211" s="6" t="s">
        <v>295</v>
      </c>
      <c r="B211" s="6" t="s">
        <v>296</v>
      </c>
      <c r="C211" s="6" t="s">
        <v>353</v>
      </c>
      <c r="D211" s="6" t="s">
        <v>297</v>
      </c>
      <c r="E211" s="6" t="s">
        <v>298</v>
      </c>
      <c r="F211" s="7">
        <v>5</v>
      </c>
      <c r="G211" s="7">
        <v>5</v>
      </c>
      <c r="H211" s="8">
        <v>1</v>
      </c>
      <c r="I211" s="6" t="s">
        <v>34</v>
      </c>
      <c r="J211" s="6"/>
      <c r="K211" s="7"/>
      <c r="L211" s="7"/>
      <c r="M211" s="8" t="s">
        <v>37</v>
      </c>
      <c r="N211" s="6"/>
      <c r="O211" s="6"/>
      <c r="P211" s="7"/>
      <c r="Q211" s="7"/>
      <c r="R211" s="8" t="s">
        <v>37</v>
      </c>
      <c r="S211" s="6"/>
      <c r="T211" s="44">
        <f>+COUNTIF(Tabla133[[#This Row],[Concepto]:[Concepto3]],"Concepto Favorable")</f>
        <v>1</v>
      </c>
      <c r="U211" s="44">
        <f>+COUNTIF(Tabla133[[#This Row],[Concepto]:[Concepto3]],"Concepto No Favorable")</f>
        <v>0</v>
      </c>
      <c r="V211" s="44">
        <f>+COUNTIF(Tabla133[[#This Row],[Concepto]:[Concepto3]],"Sin meta asignada en el periodo")</f>
        <v>0</v>
      </c>
      <c r="W211" s="44">
        <f t="shared" si="3"/>
        <v>1</v>
      </c>
    </row>
    <row r="212" spans="1:23" s="44" customFormat="1" ht="60" customHeight="1" x14ac:dyDescent="0.25">
      <c r="A212" s="6" t="s">
        <v>299</v>
      </c>
      <c r="B212" s="6" t="s">
        <v>296</v>
      </c>
      <c r="C212" s="6" t="s">
        <v>353</v>
      </c>
      <c r="D212" s="6" t="s">
        <v>300</v>
      </c>
      <c r="E212" s="6" t="s">
        <v>301</v>
      </c>
      <c r="F212" s="7">
        <v>4</v>
      </c>
      <c r="G212" s="7">
        <v>4</v>
      </c>
      <c r="H212" s="8">
        <v>1</v>
      </c>
      <c r="I212" s="6" t="s">
        <v>34</v>
      </c>
      <c r="J212" s="6"/>
      <c r="K212" s="7"/>
      <c r="L212" s="7"/>
      <c r="M212" s="8" t="s">
        <v>37</v>
      </c>
      <c r="N212" s="6"/>
      <c r="O212" s="6"/>
      <c r="P212" s="7"/>
      <c r="Q212" s="7"/>
      <c r="R212" s="8" t="s">
        <v>37</v>
      </c>
      <c r="S212" s="6"/>
      <c r="T212" s="44">
        <f>+COUNTIF(Tabla133[[#This Row],[Concepto]:[Concepto3]],"Concepto Favorable")</f>
        <v>1</v>
      </c>
      <c r="U212" s="44">
        <f>+COUNTIF(Tabla133[[#This Row],[Concepto]:[Concepto3]],"Concepto No Favorable")</f>
        <v>0</v>
      </c>
      <c r="V212" s="44">
        <f>+COUNTIF(Tabla133[[#This Row],[Concepto]:[Concepto3]],"Sin meta asignada en el periodo")</f>
        <v>0</v>
      </c>
      <c r="W212" s="44">
        <f t="shared" si="3"/>
        <v>1</v>
      </c>
    </row>
    <row r="213" spans="1:23" s="44" customFormat="1" ht="60" customHeight="1" x14ac:dyDescent="0.25">
      <c r="A213" s="6" t="s">
        <v>302</v>
      </c>
      <c r="B213" s="6" t="s">
        <v>296</v>
      </c>
      <c r="C213" s="6" t="s">
        <v>353</v>
      </c>
      <c r="D213" s="6" t="s">
        <v>303</v>
      </c>
      <c r="E213" s="6" t="s">
        <v>304</v>
      </c>
      <c r="F213" s="7">
        <v>4</v>
      </c>
      <c r="G213" s="7">
        <v>4</v>
      </c>
      <c r="H213" s="8">
        <v>1</v>
      </c>
      <c r="I213" s="6" t="s">
        <v>34</v>
      </c>
      <c r="J213" s="6"/>
      <c r="K213" s="7"/>
      <c r="L213" s="7"/>
      <c r="M213" s="8" t="s">
        <v>37</v>
      </c>
      <c r="N213" s="6"/>
      <c r="O213" s="6"/>
      <c r="P213" s="7"/>
      <c r="Q213" s="7"/>
      <c r="R213" s="8" t="s">
        <v>37</v>
      </c>
      <c r="S213" s="6"/>
      <c r="T213" s="44">
        <f>+COUNTIF(Tabla133[[#This Row],[Concepto]:[Concepto3]],"Concepto Favorable")</f>
        <v>1</v>
      </c>
      <c r="U213" s="44">
        <f>+COUNTIF(Tabla133[[#This Row],[Concepto]:[Concepto3]],"Concepto No Favorable")</f>
        <v>0</v>
      </c>
      <c r="V213" s="44">
        <f>+COUNTIF(Tabla133[[#This Row],[Concepto]:[Concepto3]],"Sin meta asignada en el periodo")</f>
        <v>0</v>
      </c>
      <c r="W213" s="44">
        <f t="shared" si="3"/>
        <v>1</v>
      </c>
    </row>
    <row r="214" spans="1:23" s="44" customFormat="1" ht="60" customHeight="1" x14ac:dyDescent="0.25">
      <c r="A214" s="6" t="s">
        <v>74</v>
      </c>
      <c r="B214" s="6" t="s">
        <v>66</v>
      </c>
      <c r="C214" s="6" t="s">
        <v>353</v>
      </c>
      <c r="D214" s="6" t="s">
        <v>75</v>
      </c>
      <c r="E214" s="6"/>
      <c r="F214" s="7"/>
      <c r="G214" s="7"/>
      <c r="H214" s="8" t="s">
        <v>37</v>
      </c>
      <c r="I214" s="6"/>
      <c r="J214" s="6" t="s">
        <v>77</v>
      </c>
      <c r="K214" s="7">
        <v>1</v>
      </c>
      <c r="L214" s="7">
        <v>1</v>
      </c>
      <c r="M214" s="8">
        <v>1</v>
      </c>
      <c r="N214" s="6" t="s">
        <v>34</v>
      </c>
      <c r="O214" s="6"/>
      <c r="P214" s="7"/>
      <c r="Q214" s="7"/>
      <c r="R214" s="8" t="s">
        <v>37</v>
      </c>
      <c r="S214" s="6"/>
      <c r="T214" s="44">
        <f>+COUNTIF(Tabla133[[#This Row],[Concepto]:[Concepto3]],"Concepto Favorable")</f>
        <v>1</v>
      </c>
      <c r="U214" s="44">
        <f>+COUNTIF(Tabla133[[#This Row],[Concepto]:[Concepto3]],"Concepto No Favorable")</f>
        <v>0</v>
      </c>
      <c r="V214" s="44">
        <f>+COUNTIF(Tabla133[[#This Row],[Concepto]:[Concepto3]],"Sin meta asignada en el periodo")</f>
        <v>0</v>
      </c>
      <c r="W214" s="44">
        <f t="shared" si="3"/>
        <v>1</v>
      </c>
    </row>
    <row r="215" spans="1:23" s="44" customFormat="1" ht="60" customHeight="1" x14ac:dyDescent="0.25">
      <c r="A215" s="6" t="s">
        <v>157</v>
      </c>
      <c r="B215" s="6" t="s">
        <v>158</v>
      </c>
      <c r="C215" s="6" t="s">
        <v>353</v>
      </c>
      <c r="D215" s="6" t="s">
        <v>159</v>
      </c>
      <c r="E215" s="6"/>
      <c r="F215" s="7"/>
      <c r="G215" s="7"/>
      <c r="H215" s="8" t="s">
        <v>37</v>
      </c>
      <c r="I215" s="6"/>
      <c r="J215" s="6" t="s">
        <v>161</v>
      </c>
      <c r="K215" s="7">
        <v>14</v>
      </c>
      <c r="L215" s="7">
        <v>14</v>
      </c>
      <c r="M215" s="8">
        <v>1</v>
      </c>
      <c r="N215" s="6" t="s">
        <v>34</v>
      </c>
      <c r="O215" s="6" t="s">
        <v>162</v>
      </c>
      <c r="P215" s="7">
        <v>14</v>
      </c>
      <c r="Q215" s="7">
        <v>14</v>
      </c>
      <c r="R215" s="8">
        <v>1</v>
      </c>
      <c r="S215" s="6" t="s">
        <v>34</v>
      </c>
      <c r="T215" s="44">
        <f>+COUNTIF(Tabla133[[#This Row],[Concepto]:[Concepto3]],"Concepto Favorable")</f>
        <v>2</v>
      </c>
      <c r="U215" s="44">
        <f>+COUNTIF(Tabla133[[#This Row],[Concepto]:[Concepto3]],"Concepto No Favorable")</f>
        <v>0</v>
      </c>
      <c r="V215" s="44">
        <f>+COUNTIF(Tabla133[[#This Row],[Concepto]:[Concepto3]],"Sin meta asignada en el periodo")</f>
        <v>0</v>
      </c>
      <c r="W215" s="44">
        <f t="shared" si="3"/>
        <v>2</v>
      </c>
    </row>
    <row r="216" spans="1:23" s="44" customFormat="1" ht="60" customHeight="1" x14ac:dyDescent="0.25">
      <c r="A216" s="12" t="s">
        <v>171</v>
      </c>
      <c r="B216" s="12" t="s">
        <v>172</v>
      </c>
      <c r="C216" s="12" t="s">
        <v>353</v>
      </c>
      <c r="D216" s="12" t="s">
        <v>173</v>
      </c>
      <c r="E216" s="12" t="s">
        <v>174</v>
      </c>
      <c r="F216" s="13">
        <v>8</v>
      </c>
      <c r="G216" s="13">
        <v>8</v>
      </c>
      <c r="H216" s="8">
        <v>1</v>
      </c>
      <c r="I216" s="12" t="s">
        <v>34</v>
      </c>
      <c r="J216" s="12"/>
      <c r="K216" s="7"/>
      <c r="L216" s="13"/>
      <c r="M216" s="8" t="s">
        <v>37</v>
      </c>
      <c r="N216" s="12"/>
      <c r="O216" s="12"/>
      <c r="P216" s="13"/>
      <c r="Q216" s="13"/>
      <c r="R216" s="14" t="s">
        <v>37</v>
      </c>
      <c r="S216" s="12"/>
      <c r="T216" s="44">
        <f>+COUNTIF(Tabla133[[#This Row],[Concepto]:[Concepto3]],"Concepto Favorable")</f>
        <v>1</v>
      </c>
      <c r="U216" s="44">
        <f>+COUNTIF(Tabla133[[#This Row],[Concepto]:[Concepto3]],"Concepto No Favorable")</f>
        <v>0</v>
      </c>
      <c r="V216" s="44">
        <f>+COUNTIF(Tabla133[[#This Row],[Concepto]:[Concepto3]],"Sin meta asignada en el periodo")</f>
        <v>0</v>
      </c>
      <c r="W216" s="44">
        <f t="shared" si="3"/>
        <v>1</v>
      </c>
    </row>
    <row r="217" spans="1:23" s="44" customFormat="1" ht="60" customHeight="1" x14ac:dyDescent="0.25">
      <c r="A217" s="6" t="s">
        <v>179</v>
      </c>
      <c r="B217" s="6" t="s">
        <v>172</v>
      </c>
      <c r="C217" s="6" t="s">
        <v>353</v>
      </c>
      <c r="D217" s="6" t="s">
        <v>342</v>
      </c>
      <c r="E217" s="6"/>
      <c r="F217" s="7"/>
      <c r="G217" s="7"/>
      <c r="H217" s="8" t="s">
        <v>37</v>
      </c>
      <c r="I217" s="6"/>
      <c r="J217" s="6"/>
      <c r="K217" s="7"/>
      <c r="L217" s="7"/>
      <c r="M217" s="8" t="s">
        <v>37</v>
      </c>
      <c r="N217" s="6"/>
      <c r="O217" s="6" t="s">
        <v>183</v>
      </c>
      <c r="P217" s="7">
        <v>5</v>
      </c>
      <c r="Q217" s="7">
        <v>5</v>
      </c>
      <c r="R217" s="8">
        <v>1</v>
      </c>
      <c r="S217" s="6" t="s">
        <v>34</v>
      </c>
      <c r="T217" s="44">
        <f>+COUNTIF(Tabla133[[#This Row],[Concepto]:[Concepto3]],"Concepto Favorable")</f>
        <v>1</v>
      </c>
      <c r="U217" s="44">
        <f>+COUNTIF(Tabla133[[#This Row],[Concepto]:[Concepto3]],"Concepto No Favorable")</f>
        <v>0</v>
      </c>
      <c r="V217" s="44">
        <f>+COUNTIF(Tabla133[[#This Row],[Concepto]:[Concepto3]],"Sin meta asignada en el periodo")</f>
        <v>0</v>
      </c>
      <c r="W217" s="44">
        <f t="shared" si="3"/>
        <v>1</v>
      </c>
    </row>
    <row r="218" spans="1:23" s="44" customFormat="1" ht="60" customHeight="1" x14ac:dyDescent="0.25">
      <c r="A218" s="6" t="s">
        <v>106</v>
      </c>
      <c r="B218" s="6" t="s">
        <v>107</v>
      </c>
      <c r="C218" s="6" t="s">
        <v>353</v>
      </c>
      <c r="D218" s="6" t="s">
        <v>108</v>
      </c>
      <c r="E218" s="6" t="s">
        <v>109</v>
      </c>
      <c r="F218" s="7">
        <v>16</v>
      </c>
      <c r="G218" s="7">
        <v>16</v>
      </c>
      <c r="H218" s="8">
        <v>1</v>
      </c>
      <c r="I218" s="6" t="s">
        <v>34</v>
      </c>
      <c r="J218" s="6" t="s">
        <v>110</v>
      </c>
      <c r="K218" s="7">
        <v>2</v>
      </c>
      <c r="L218" s="7">
        <v>2</v>
      </c>
      <c r="M218" s="8">
        <v>1</v>
      </c>
      <c r="N218" s="6" t="s">
        <v>34</v>
      </c>
      <c r="O218" s="6" t="s">
        <v>111</v>
      </c>
      <c r="P218" s="7">
        <v>5</v>
      </c>
      <c r="Q218" s="7">
        <v>5</v>
      </c>
      <c r="R218" s="8">
        <v>1</v>
      </c>
      <c r="S218" s="6" t="s">
        <v>34</v>
      </c>
      <c r="T218" s="44">
        <f>+COUNTIF(Tabla133[[#This Row],[Concepto]:[Concepto3]],"Concepto Favorable")</f>
        <v>3</v>
      </c>
      <c r="U218" s="44">
        <f>+COUNTIF(Tabla133[[#This Row],[Concepto]:[Concepto3]],"Concepto No Favorable")</f>
        <v>0</v>
      </c>
      <c r="V218" s="44">
        <f>+COUNTIF(Tabla133[[#This Row],[Concepto]:[Concepto3]],"Sin meta asignada en el periodo")</f>
        <v>0</v>
      </c>
      <c r="W218" s="44">
        <f t="shared" si="3"/>
        <v>3</v>
      </c>
    </row>
    <row r="219" spans="1:23" s="44" customFormat="1" ht="60" customHeight="1" x14ac:dyDescent="0.25">
      <c r="A219" s="6" t="s">
        <v>112</v>
      </c>
      <c r="B219" s="6" t="s">
        <v>107</v>
      </c>
      <c r="C219" s="6" t="s">
        <v>353</v>
      </c>
      <c r="D219" s="6" t="s">
        <v>113</v>
      </c>
      <c r="E219" s="6" t="s">
        <v>114</v>
      </c>
      <c r="F219" s="7">
        <v>16</v>
      </c>
      <c r="G219" s="7">
        <v>16</v>
      </c>
      <c r="H219" s="8">
        <v>1</v>
      </c>
      <c r="I219" s="6" t="s">
        <v>34</v>
      </c>
      <c r="J219" s="6"/>
      <c r="K219" s="7"/>
      <c r="L219" s="7"/>
      <c r="M219" s="8" t="s">
        <v>37</v>
      </c>
      <c r="N219" s="6"/>
      <c r="O219" s="6" t="s">
        <v>111</v>
      </c>
      <c r="P219" s="7">
        <v>5</v>
      </c>
      <c r="Q219" s="7">
        <v>5</v>
      </c>
      <c r="R219" s="8">
        <v>1</v>
      </c>
      <c r="S219" s="6" t="s">
        <v>34</v>
      </c>
      <c r="T219" s="44">
        <f>+COUNTIF(Tabla133[[#This Row],[Concepto]:[Concepto3]],"Concepto Favorable")</f>
        <v>2</v>
      </c>
      <c r="U219" s="44">
        <f>+COUNTIF(Tabla133[[#This Row],[Concepto]:[Concepto3]],"Concepto No Favorable")</f>
        <v>0</v>
      </c>
      <c r="V219" s="44">
        <f>+COUNTIF(Tabla133[[#This Row],[Concepto]:[Concepto3]],"Sin meta asignada en el periodo")</f>
        <v>0</v>
      </c>
      <c r="W219" s="44">
        <f t="shared" si="3"/>
        <v>2</v>
      </c>
    </row>
    <row r="220" spans="1:23" s="44" customFormat="1" ht="60" customHeight="1" x14ac:dyDescent="0.25">
      <c r="A220" s="6" t="s">
        <v>142</v>
      </c>
      <c r="B220" s="6" t="s">
        <v>143</v>
      </c>
      <c r="C220" s="6" t="s">
        <v>353</v>
      </c>
      <c r="D220" s="6" t="s">
        <v>144</v>
      </c>
      <c r="E220" s="6"/>
      <c r="F220" s="7"/>
      <c r="G220" s="7"/>
      <c r="H220" s="8" t="s">
        <v>37</v>
      </c>
      <c r="I220" s="6"/>
      <c r="J220" s="6" t="s">
        <v>146</v>
      </c>
      <c r="K220" s="7">
        <v>2</v>
      </c>
      <c r="L220" s="7">
        <v>2</v>
      </c>
      <c r="M220" s="8">
        <v>1</v>
      </c>
      <c r="N220" s="6" t="s">
        <v>34</v>
      </c>
      <c r="O220" s="6" t="s">
        <v>147</v>
      </c>
      <c r="P220" s="7">
        <v>1</v>
      </c>
      <c r="Q220" s="7">
        <v>1</v>
      </c>
      <c r="R220" s="8">
        <v>1</v>
      </c>
      <c r="S220" s="6" t="s">
        <v>34</v>
      </c>
      <c r="T220" s="44">
        <f>+COUNTIF(Tabla133[[#This Row],[Concepto]:[Concepto3]],"Concepto Favorable")</f>
        <v>2</v>
      </c>
      <c r="U220" s="44">
        <f>+COUNTIF(Tabla133[[#This Row],[Concepto]:[Concepto3]],"Concepto No Favorable")</f>
        <v>0</v>
      </c>
      <c r="V220" s="44">
        <f>+COUNTIF(Tabla133[[#This Row],[Concepto]:[Concepto3]],"Sin meta asignada en el periodo")</f>
        <v>0</v>
      </c>
      <c r="W220" s="44">
        <f t="shared" si="3"/>
        <v>2</v>
      </c>
    </row>
    <row r="221" spans="1:23" s="44" customFormat="1" ht="60" customHeight="1" x14ac:dyDescent="0.25">
      <c r="A221" s="6" t="s">
        <v>148</v>
      </c>
      <c r="B221" s="6" t="s">
        <v>143</v>
      </c>
      <c r="C221" s="6" t="s">
        <v>353</v>
      </c>
      <c r="D221" s="6" t="s">
        <v>149</v>
      </c>
      <c r="E221" s="6"/>
      <c r="F221" s="7"/>
      <c r="G221" s="7"/>
      <c r="H221" s="8" t="s">
        <v>37</v>
      </c>
      <c r="I221" s="6"/>
      <c r="J221" s="6" t="s">
        <v>151</v>
      </c>
      <c r="K221" s="7">
        <v>1</v>
      </c>
      <c r="L221" s="7">
        <v>1</v>
      </c>
      <c r="M221" s="8">
        <v>1</v>
      </c>
      <c r="N221" s="6" t="s">
        <v>34</v>
      </c>
      <c r="O221" s="6"/>
      <c r="P221" s="7"/>
      <c r="Q221" s="7"/>
      <c r="R221" s="8" t="s">
        <v>37</v>
      </c>
      <c r="S221" s="6"/>
      <c r="T221" s="44">
        <f>+COUNTIF(Tabla133[[#This Row],[Concepto]:[Concepto3]],"Concepto Favorable")</f>
        <v>1</v>
      </c>
      <c r="U221" s="44">
        <f>+COUNTIF(Tabla133[[#This Row],[Concepto]:[Concepto3]],"Concepto No Favorable")</f>
        <v>0</v>
      </c>
      <c r="V221" s="44">
        <f>+COUNTIF(Tabla133[[#This Row],[Concepto]:[Concepto3]],"Sin meta asignada en el periodo")</f>
        <v>0</v>
      </c>
      <c r="W221" s="44">
        <f t="shared" si="3"/>
        <v>1</v>
      </c>
    </row>
    <row r="222" spans="1:23" s="44" customFormat="1" ht="60" customHeight="1" x14ac:dyDescent="0.25">
      <c r="A222" s="6" t="s">
        <v>92</v>
      </c>
      <c r="B222" s="6" t="s">
        <v>93</v>
      </c>
      <c r="C222" s="6" t="s">
        <v>353</v>
      </c>
      <c r="D222" s="6" t="s">
        <v>341</v>
      </c>
      <c r="E222" s="6" t="s">
        <v>95</v>
      </c>
      <c r="F222" s="7">
        <v>5</v>
      </c>
      <c r="G222" s="7">
        <v>5</v>
      </c>
      <c r="H222" s="8">
        <v>1</v>
      </c>
      <c r="I222" s="6" t="s">
        <v>34</v>
      </c>
      <c r="J222" s="6"/>
      <c r="K222" s="7"/>
      <c r="L222" s="7"/>
      <c r="M222" s="8" t="s">
        <v>37</v>
      </c>
      <c r="N222" s="6"/>
      <c r="O222" s="6"/>
      <c r="P222" s="7"/>
      <c r="Q222" s="7"/>
      <c r="R222" s="8" t="s">
        <v>37</v>
      </c>
      <c r="S222" s="6"/>
      <c r="T222" s="44">
        <f>+COUNTIF(Tabla133[[#This Row],[Concepto]:[Concepto3]],"Concepto Favorable")</f>
        <v>1</v>
      </c>
      <c r="U222" s="44">
        <f>+COUNTIF(Tabla133[[#This Row],[Concepto]:[Concepto3]],"Concepto No Favorable")</f>
        <v>0</v>
      </c>
      <c r="V222" s="44">
        <f>+COUNTIF(Tabla133[[#This Row],[Concepto]:[Concepto3]],"Sin meta asignada en el periodo")</f>
        <v>0</v>
      </c>
      <c r="W222" s="44">
        <f t="shared" si="3"/>
        <v>1</v>
      </c>
    </row>
    <row r="223" spans="1:23" s="44" customFormat="1" ht="60" customHeight="1" x14ac:dyDescent="0.25">
      <c r="A223" s="6" t="s">
        <v>99</v>
      </c>
      <c r="B223" s="6" t="s">
        <v>93</v>
      </c>
      <c r="C223" s="6" t="s">
        <v>353</v>
      </c>
      <c r="D223" s="6" t="s">
        <v>100</v>
      </c>
      <c r="E223" s="6" t="s">
        <v>101</v>
      </c>
      <c r="F223" s="7">
        <v>4</v>
      </c>
      <c r="G223" s="7">
        <v>4</v>
      </c>
      <c r="H223" s="8">
        <v>1</v>
      </c>
      <c r="I223" s="6" t="s">
        <v>34</v>
      </c>
      <c r="J223" s="6"/>
      <c r="K223" s="7"/>
      <c r="L223" s="7"/>
      <c r="M223" s="8" t="s">
        <v>37</v>
      </c>
      <c r="N223" s="6"/>
      <c r="O223" s="6"/>
      <c r="P223" s="7"/>
      <c r="Q223" s="7"/>
      <c r="R223" s="8" t="s">
        <v>37</v>
      </c>
      <c r="S223" s="6"/>
      <c r="T223" s="44">
        <f>+COUNTIF(Tabla133[[#This Row],[Concepto]:[Concepto3]],"Concepto Favorable")</f>
        <v>1</v>
      </c>
      <c r="U223" s="44">
        <f>+COUNTIF(Tabla133[[#This Row],[Concepto]:[Concepto3]],"Concepto No Favorable")</f>
        <v>0</v>
      </c>
      <c r="V223" s="44">
        <f>+COUNTIF(Tabla133[[#This Row],[Concepto]:[Concepto3]],"Sin meta asignada en el periodo")</f>
        <v>0</v>
      </c>
      <c r="W223" s="44">
        <f t="shared" si="3"/>
        <v>1</v>
      </c>
    </row>
    <row r="224" spans="1:23" s="44" customFormat="1" ht="60" customHeight="1" x14ac:dyDescent="0.25">
      <c r="A224" s="6" t="s">
        <v>125</v>
      </c>
      <c r="B224" s="6" t="s">
        <v>121</v>
      </c>
      <c r="C224" s="6" t="s">
        <v>353</v>
      </c>
      <c r="D224" s="6" t="s">
        <v>126</v>
      </c>
      <c r="E224" s="6" t="s">
        <v>127</v>
      </c>
      <c r="F224" s="7">
        <v>7</v>
      </c>
      <c r="G224" s="7">
        <v>7</v>
      </c>
      <c r="H224" s="8">
        <v>1</v>
      </c>
      <c r="I224" s="6" t="s">
        <v>34</v>
      </c>
      <c r="J224" s="6"/>
      <c r="K224" s="7"/>
      <c r="L224" s="7"/>
      <c r="M224" s="8" t="s">
        <v>37</v>
      </c>
      <c r="N224" s="6"/>
      <c r="O224" s="6"/>
      <c r="P224" s="7"/>
      <c r="Q224" s="7"/>
      <c r="R224" s="8" t="s">
        <v>37</v>
      </c>
      <c r="S224" s="6"/>
      <c r="T224" s="44">
        <f>+COUNTIF(Tabla133[[#This Row],[Concepto]:[Concepto3]],"Concepto Favorable")</f>
        <v>1</v>
      </c>
      <c r="U224" s="44">
        <f>+COUNTIF(Tabla133[[#This Row],[Concepto]:[Concepto3]],"Concepto No Favorable")</f>
        <v>0</v>
      </c>
      <c r="V224" s="44">
        <f>+COUNTIF(Tabla133[[#This Row],[Concepto]:[Concepto3]],"Sin meta asignada en el periodo")</f>
        <v>0</v>
      </c>
      <c r="W224" s="44">
        <f t="shared" si="3"/>
        <v>1</v>
      </c>
    </row>
    <row r="225" spans="1:23" s="44" customFormat="1" ht="60" customHeight="1" x14ac:dyDescent="0.25">
      <c r="A225" s="6" t="s">
        <v>78</v>
      </c>
      <c r="B225" s="6" t="s">
        <v>79</v>
      </c>
      <c r="C225" s="6" t="s">
        <v>8</v>
      </c>
      <c r="D225" s="6" t="s">
        <v>80</v>
      </c>
      <c r="E225" s="6" t="s">
        <v>81</v>
      </c>
      <c r="F225" s="7">
        <v>0</v>
      </c>
      <c r="G225" s="7">
        <v>1</v>
      </c>
      <c r="H225" s="8" t="s">
        <v>37</v>
      </c>
      <c r="I225" s="6" t="s">
        <v>34</v>
      </c>
      <c r="J225" s="6"/>
      <c r="K225" s="7"/>
      <c r="L225" s="7"/>
      <c r="M225" s="8" t="s">
        <v>37</v>
      </c>
      <c r="N225" s="6"/>
      <c r="O225" s="6"/>
      <c r="P225" s="7"/>
      <c r="Q225" s="7"/>
      <c r="R225" s="8" t="s">
        <v>37</v>
      </c>
      <c r="S225" s="6"/>
      <c r="T225" s="44">
        <f>+COUNTIF(Tabla133[[#This Row],[Concepto]:[Concepto3]],"Concepto Favorable")</f>
        <v>1</v>
      </c>
      <c r="U225" s="44">
        <f>+COUNTIF(Tabla133[[#This Row],[Concepto]:[Concepto3]],"Concepto No Favorable")</f>
        <v>0</v>
      </c>
      <c r="V225" s="44">
        <f>+COUNTIF(Tabla133[[#This Row],[Concepto]:[Concepto3]],"Sin meta asignada en el periodo")</f>
        <v>0</v>
      </c>
      <c r="W225" s="44">
        <f t="shared" si="3"/>
        <v>1</v>
      </c>
    </row>
    <row r="226" spans="1:23" s="44" customFormat="1" ht="60" customHeight="1" x14ac:dyDescent="0.25">
      <c r="A226" s="6" t="s">
        <v>83</v>
      </c>
      <c r="B226" s="6" t="s">
        <v>79</v>
      </c>
      <c r="C226" s="6" t="s">
        <v>8</v>
      </c>
      <c r="D226" s="6" t="s">
        <v>84</v>
      </c>
      <c r="E226" s="6" t="s">
        <v>85</v>
      </c>
      <c r="F226" s="7">
        <v>0</v>
      </c>
      <c r="G226" s="7">
        <v>0</v>
      </c>
      <c r="H226" s="8" t="s">
        <v>37</v>
      </c>
      <c r="I226" s="6" t="s">
        <v>34</v>
      </c>
      <c r="J226" s="6"/>
      <c r="K226" s="7"/>
      <c r="L226" s="7"/>
      <c r="M226" s="8" t="s">
        <v>37</v>
      </c>
      <c r="N226" s="6"/>
      <c r="O226" s="6"/>
      <c r="P226" s="7"/>
      <c r="Q226" s="7"/>
      <c r="R226" s="8" t="s">
        <v>37</v>
      </c>
      <c r="S226" s="6"/>
      <c r="T226" s="44">
        <f>+COUNTIF(Tabla133[[#This Row],[Concepto]:[Concepto3]],"Concepto Favorable")</f>
        <v>1</v>
      </c>
      <c r="U226" s="44">
        <f>+COUNTIF(Tabla133[[#This Row],[Concepto]:[Concepto3]],"Concepto No Favorable")</f>
        <v>0</v>
      </c>
      <c r="V226" s="44">
        <f>+COUNTIF(Tabla133[[#This Row],[Concepto]:[Concepto3]],"Sin meta asignada en el periodo")</f>
        <v>0</v>
      </c>
      <c r="W226" s="44">
        <f t="shared" si="3"/>
        <v>1</v>
      </c>
    </row>
    <row r="227" spans="1:23" s="44" customFormat="1" ht="60" customHeight="1" x14ac:dyDescent="0.25">
      <c r="A227" s="6" t="s">
        <v>87</v>
      </c>
      <c r="B227" s="6" t="s">
        <v>79</v>
      </c>
      <c r="C227" s="6" t="s">
        <v>8</v>
      </c>
      <c r="D227" s="6" t="s">
        <v>88</v>
      </c>
      <c r="E227" s="6"/>
      <c r="F227" s="7"/>
      <c r="G227" s="7"/>
      <c r="H227" s="8" t="s">
        <v>37</v>
      </c>
      <c r="I227" s="6"/>
      <c r="J227" s="6" t="s">
        <v>90</v>
      </c>
      <c r="K227" s="7">
        <v>1</v>
      </c>
      <c r="L227" s="7">
        <v>1</v>
      </c>
      <c r="M227" s="8">
        <v>1</v>
      </c>
      <c r="N227" s="6" t="s">
        <v>34</v>
      </c>
      <c r="O227" s="6"/>
      <c r="P227" s="7"/>
      <c r="Q227" s="7"/>
      <c r="R227" s="8" t="s">
        <v>37</v>
      </c>
      <c r="S227" s="6"/>
      <c r="T227" s="44">
        <f>+COUNTIF(Tabla133[[#This Row],[Concepto]:[Concepto3]],"Concepto Favorable")</f>
        <v>1</v>
      </c>
      <c r="U227" s="44">
        <f>+COUNTIF(Tabla133[[#This Row],[Concepto]:[Concepto3]],"Concepto No Favorable")</f>
        <v>0</v>
      </c>
      <c r="V227" s="44">
        <f>+COUNTIF(Tabla133[[#This Row],[Concepto]:[Concepto3]],"Sin meta asignada en el periodo")</f>
        <v>0</v>
      </c>
      <c r="W227" s="44">
        <f t="shared" si="3"/>
        <v>1</v>
      </c>
    </row>
    <row r="228" spans="1:23" s="44" customFormat="1" ht="60" customHeight="1" x14ac:dyDescent="0.25">
      <c r="A228" s="6" t="s">
        <v>295</v>
      </c>
      <c r="B228" s="6" t="s">
        <v>296</v>
      </c>
      <c r="C228" s="6" t="s">
        <v>8</v>
      </c>
      <c r="D228" s="6" t="s">
        <v>297</v>
      </c>
      <c r="E228" s="6" t="s">
        <v>298</v>
      </c>
      <c r="F228" s="7">
        <v>4</v>
      </c>
      <c r="G228" s="7">
        <v>4</v>
      </c>
      <c r="H228" s="8">
        <v>1</v>
      </c>
      <c r="I228" s="6" t="s">
        <v>34</v>
      </c>
      <c r="J228" s="6"/>
      <c r="K228" s="7"/>
      <c r="L228" s="7"/>
      <c r="M228" s="8" t="s">
        <v>37</v>
      </c>
      <c r="N228" s="6"/>
      <c r="O228" s="6"/>
      <c r="P228" s="7"/>
      <c r="Q228" s="7"/>
      <c r="R228" s="8" t="s">
        <v>37</v>
      </c>
      <c r="S228" s="6"/>
      <c r="T228" s="44">
        <f>+COUNTIF(Tabla133[[#This Row],[Concepto]:[Concepto3]],"Concepto Favorable")</f>
        <v>1</v>
      </c>
      <c r="U228" s="44">
        <f>+COUNTIF(Tabla133[[#This Row],[Concepto]:[Concepto3]],"Concepto No Favorable")</f>
        <v>0</v>
      </c>
      <c r="V228" s="44">
        <f>+COUNTIF(Tabla133[[#This Row],[Concepto]:[Concepto3]],"Sin meta asignada en el periodo")</f>
        <v>0</v>
      </c>
      <c r="W228" s="44">
        <f t="shared" si="3"/>
        <v>1</v>
      </c>
    </row>
    <row r="229" spans="1:23" s="44" customFormat="1" ht="60" customHeight="1" x14ac:dyDescent="0.25">
      <c r="A229" s="6" t="s">
        <v>299</v>
      </c>
      <c r="B229" s="6" t="s">
        <v>296</v>
      </c>
      <c r="C229" s="6" t="s">
        <v>8</v>
      </c>
      <c r="D229" s="6" t="s">
        <v>300</v>
      </c>
      <c r="E229" s="6" t="s">
        <v>301</v>
      </c>
      <c r="F229" s="7">
        <v>4</v>
      </c>
      <c r="G229" s="7">
        <v>4</v>
      </c>
      <c r="H229" s="8">
        <v>1</v>
      </c>
      <c r="I229" s="6" t="s">
        <v>43</v>
      </c>
      <c r="J229" s="6"/>
      <c r="K229" s="7"/>
      <c r="L229" s="7"/>
      <c r="M229" s="8" t="s">
        <v>37</v>
      </c>
      <c r="N229" s="6"/>
      <c r="O229" s="6"/>
      <c r="P229" s="7"/>
      <c r="Q229" s="7"/>
      <c r="R229" s="8" t="s">
        <v>37</v>
      </c>
      <c r="S229" s="6"/>
      <c r="T229" s="44">
        <f>+COUNTIF(Tabla133[[#This Row],[Concepto]:[Concepto3]],"Concepto Favorable")</f>
        <v>0</v>
      </c>
      <c r="U229" s="44">
        <f>+COUNTIF(Tabla133[[#This Row],[Concepto]:[Concepto3]],"Concepto No Favorable")</f>
        <v>0</v>
      </c>
      <c r="V229" s="44">
        <f>+COUNTIF(Tabla133[[#This Row],[Concepto]:[Concepto3]],"Sin meta asignada en el periodo")</f>
        <v>1</v>
      </c>
      <c r="W229" s="44">
        <f t="shared" si="3"/>
        <v>1</v>
      </c>
    </row>
    <row r="230" spans="1:23" s="44" customFormat="1" ht="60" customHeight="1" x14ac:dyDescent="0.25">
      <c r="A230" s="6" t="s">
        <v>302</v>
      </c>
      <c r="B230" s="6" t="s">
        <v>296</v>
      </c>
      <c r="C230" s="6" t="s">
        <v>8</v>
      </c>
      <c r="D230" s="6" t="s">
        <v>303</v>
      </c>
      <c r="E230" s="6" t="s">
        <v>304</v>
      </c>
      <c r="F230" s="7">
        <v>4</v>
      </c>
      <c r="G230" s="7">
        <v>4</v>
      </c>
      <c r="H230" s="8">
        <v>1</v>
      </c>
      <c r="I230" s="6" t="s">
        <v>34</v>
      </c>
      <c r="J230" s="6"/>
      <c r="K230" s="7"/>
      <c r="L230" s="7"/>
      <c r="M230" s="8" t="s">
        <v>37</v>
      </c>
      <c r="N230" s="6"/>
      <c r="O230" s="6"/>
      <c r="P230" s="7"/>
      <c r="Q230" s="7"/>
      <c r="R230" s="8" t="s">
        <v>37</v>
      </c>
      <c r="S230" s="6"/>
      <c r="T230" s="44">
        <f>+COUNTIF(Tabla133[[#This Row],[Concepto]:[Concepto3]],"Concepto Favorable")</f>
        <v>1</v>
      </c>
      <c r="U230" s="44">
        <f>+COUNTIF(Tabla133[[#This Row],[Concepto]:[Concepto3]],"Concepto No Favorable")</f>
        <v>0</v>
      </c>
      <c r="V230" s="44">
        <f>+COUNTIF(Tabla133[[#This Row],[Concepto]:[Concepto3]],"Sin meta asignada en el periodo")</f>
        <v>0</v>
      </c>
      <c r="W230" s="44">
        <f t="shared" si="3"/>
        <v>1</v>
      </c>
    </row>
    <row r="231" spans="1:23" s="44" customFormat="1" ht="60" customHeight="1" x14ac:dyDescent="0.25">
      <c r="A231" s="6" t="s">
        <v>74</v>
      </c>
      <c r="B231" s="6" t="s">
        <v>66</v>
      </c>
      <c r="C231" s="6" t="s">
        <v>8</v>
      </c>
      <c r="D231" s="6" t="s">
        <v>75</v>
      </c>
      <c r="E231" s="6"/>
      <c r="F231" s="7"/>
      <c r="G231" s="7"/>
      <c r="H231" s="8" t="s">
        <v>37</v>
      </c>
      <c r="I231" s="6"/>
      <c r="J231" s="6" t="s">
        <v>77</v>
      </c>
      <c r="K231" s="7">
        <v>1</v>
      </c>
      <c r="L231" s="7">
        <v>1</v>
      </c>
      <c r="M231" s="8">
        <v>1</v>
      </c>
      <c r="N231" s="6" t="s">
        <v>70</v>
      </c>
      <c r="O231" s="6"/>
      <c r="P231" s="7"/>
      <c r="Q231" s="7"/>
      <c r="R231" s="8" t="s">
        <v>37</v>
      </c>
      <c r="S231" s="6"/>
      <c r="T231" s="44">
        <f>+COUNTIF(Tabla133[[#This Row],[Concepto]:[Concepto3]],"Concepto Favorable")</f>
        <v>0</v>
      </c>
      <c r="U231" s="44">
        <f>+COUNTIF(Tabla133[[#This Row],[Concepto]:[Concepto3]],"Concepto No Favorable")</f>
        <v>1</v>
      </c>
      <c r="V231" s="44">
        <f>+COUNTIF(Tabla133[[#This Row],[Concepto]:[Concepto3]],"Sin meta asignada en el periodo")</f>
        <v>0</v>
      </c>
      <c r="W231" s="44">
        <f t="shared" si="3"/>
        <v>0</v>
      </c>
    </row>
    <row r="232" spans="1:23" s="44" customFormat="1" ht="60" customHeight="1" x14ac:dyDescent="0.25">
      <c r="A232" s="6" t="s">
        <v>157</v>
      </c>
      <c r="B232" s="6" t="s">
        <v>158</v>
      </c>
      <c r="C232" s="6" t="s">
        <v>8</v>
      </c>
      <c r="D232" s="6" t="s">
        <v>159</v>
      </c>
      <c r="E232" s="6"/>
      <c r="F232" s="7"/>
      <c r="G232" s="7"/>
      <c r="H232" s="8" t="s">
        <v>37</v>
      </c>
      <c r="I232" s="6"/>
      <c r="J232" s="6" t="s">
        <v>161</v>
      </c>
      <c r="K232" s="7">
        <v>1</v>
      </c>
      <c r="L232" s="7">
        <v>1</v>
      </c>
      <c r="M232" s="8">
        <v>1</v>
      </c>
      <c r="N232" s="6" t="s">
        <v>34</v>
      </c>
      <c r="O232" s="6" t="s">
        <v>162</v>
      </c>
      <c r="P232" s="7">
        <v>1</v>
      </c>
      <c r="Q232" s="7">
        <v>1</v>
      </c>
      <c r="R232" s="8">
        <v>1</v>
      </c>
      <c r="S232" s="6" t="s">
        <v>34</v>
      </c>
      <c r="T232" s="44">
        <f>+COUNTIF(Tabla133[[#This Row],[Concepto]:[Concepto3]],"Concepto Favorable")</f>
        <v>2</v>
      </c>
      <c r="U232" s="44">
        <f>+COUNTIF(Tabla133[[#This Row],[Concepto]:[Concepto3]],"Concepto No Favorable")</f>
        <v>0</v>
      </c>
      <c r="V232" s="44">
        <f>+COUNTIF(Tabla133[[#This Row],[Concepto]:[Concepto3]],"Sin meta asignada en el periodo")</f>
        <v>0</v>
      </c>
      <c r="W232" s="44">
        <f t="shared" si="3"/>
        <v>2</v>
      </c>
    </row>
    <row r="233" spans="1:23" s="44" customFormat="1" ht="60" customHeight="1" x14ac:dyDescent="0.25">
      <c r="A233" s="6" t="s">
        <v>171</v>
      </c>
      <c r="B233" s="6" t="s">
        <v>172</v>
      </c>
      <c r="C233" s="6" t="s">
        <v>8</v>
      </c>
      <c r="D233" s="6" t="s">
        <v>173</v>
      </c>
      <c r="E233" s="6" t="s">
        <v>174</v>
      </c>
      <c r="F233" s="7">
        <v>4</v>
      </c>
      <c r="G233" s="7">
        <v>4</v>
      </c>
      <c r="H233" s="8">
        <v>1</v>
      </c>
      <c r="I233" s="6" t="s">
        <v>34</v>
      </c>
      <c r="J233" s="6"/>
      <c r="K233" s="7"/>
      <c r="L233" s="7"/>
      <c r="M233" s="8" t="s">
        <v>37</v>
      </c>
      <c r="N233" s="6"/>
      <c r="O233" s="6"/>
      <c r="P233" s="7"/>
      <c r="Q233" s="7"/>
      <c r="R233" s="8" t="s">
        <v>37</v>
      </c>
      <c r="S233" s="6"/>
      <c r="T233" s="44">
        <f>+COUNTIF(Tabla133[[#This Row],[Concepto]:[Concepto3]],"Concepto Favorable")</f>
        <v>1</v>
      </c>
      <c r="U233" s="44">
        <f>+COUNTIF(Tabla133[[#This Row],[Concepto]:[Concepto3]],"Concepto No Favorable")</f>
        <v>0</v>
      </c>
      <c r="V233" s="44">
        <f>+COUNTIF(Tabla133[[#This Row],[Concepto]:[Concepto3]],"Sin meta asignada en el periodo")</f>
        <v>0</v>
      </c>
      <c r="W233" s="44">
        <f t="shared" si="3"/>
        <v>1</v>
      </c>
    </row>
    <row r="234" spans="1:23" s="44" customFormat="1" ht="60" customHeight="1" x14ac:dyDescent="0.25">
      <c r="A234" s="6" t="s">
        <v>179</v>
      </c>
      <c r="B234" s="6" t="s">
        <v>172</v>
      </c>
      <c r="C234" s="6" t="s">
        <v>8</v>
      </c>
      <c r="D234" s="6" t="s">
        <v>342</v>
      </c>
      <c r="E234" s="6"/>
      <c r="F234" s="7"/>
      <c r="G234" s="7"/>
      <c r="H234" s="8" t="s">
        <v>37</v>
      </c>
      <c r="I234" s="6"/>
      <c r="J234" s="6"/>
      <c r="K234" s="7"/>
      <c r="L234" s="7"/>
      <c r="M234" s="8" t="s">
        <v>37</v>
      </c>
      <c r="N234" s="6"/>
      <c r="O234" s="6" t="s">
        <v>183</v>
      </c>
      <c r="P234" s="7">
        <v>1</v>
      </c>
      <c r="Q234" s="7">
        <v>1</v>
      </c>
      <c r="R234" s="8">
        <v>1</v>
      </c>
      <c r="S234" s="6" t="s">
        <v>34</v>
      </c>
      <c r="T234" s="44">
        <f>+COUNTIF(Tabla133[[#This Row],[Concepto]:[Concepto3]],"Concepto Favorable")</f>
        <v>1</v>
      </c>
      <c r="U234" s="44">
        <f>+COUNTIF(Tabla133[[#This Row],[Concepto]:[Concepto3]],"Concepto No Favorable")</f>
        <v>0</v>
      </c>
      <c r="V234" s="44">
        <f>+COUNTIF(Tabla133[[#This Row],[Concepto]:[Concepto3]],"Sin meta asignada en el periodo")</f>
        <v>0</v>
      </c>
      <c r="W234" s="44">
        <f t="shared" si="3"/>
        <v>1</v>
      </c>
    </row>
    <row r="235" spans="1:23" s="44" customFormat="1" ht="60" customHeight="1" x14ac:dyDescent="0.25">
      <c r="A235" s="6" t="s">
        <v>106</v>
      </c>
      <c r="B235" s="6" t="s">
        <v>107</v>
      </c>
      <c r="C235" s="6" t="s">
        <v>8</v>
      </c>
      <c r="D235" s="6" t="s">
        <v>108</v>
      </c>
      <c r="E235" s="6" t="s">
        <v>109</v>
      </c>
      <c r="F235" s="7">
        <v>16</v>
      </c>
      <c r="G235" s="7">
        <v>16</v>
      </c>
      <c r="H235" s="8">
        <v>1</v>
      </c>
      <c r="I235" s="6" t="s">
        <v>34</v>
      </c>
      <c r="J235" s="6" t="s">
        <v>110</v>
      </c>
      <c r="K235" s="7">
        <v>0</v>
      </c>
      <c r="L235" s="7">
        <v>1</v>
      </c>
      <c r="M235" s="8" t="s">
        <v>37</v>
      </c>
      <c r="N235" s="6" t="s">
        <v>34</v>
      </c>
      <c r="O235" s="6" t="s">
        <v>111</v>
      </c>
      <c r="P235" s="7">
        <v>4</v>
      </c>
      <c r="Q235" s="7">
        <v>4</v>
      </c>
      <c r="R235" s="8">
        <v>1</v>
      </c>
      <c r="S235" s="6" t="s">
        <v>34</v>
      </c>
      <c r="T235" s="44">
        <f>+COUNTIF(Tabla133[[#This Row],[Concepto]:[Concepto3]],"Concepto Favorable")</f>
        <v>3</v>
      </c>
      <c r="U235" s="44">
        <f>+COUNTIF(Tabla133[[#This Row],[Concepto]:[Concepto3]],"Concepto No Favorable")</f>
        <v>0</v>
      </c>
      <c r="V235" s="44">
        <f>+COUNTIF(Tabla133[[#This Row],[Concepto]:[Concepto3]],"Sin meta asignada en el periodo")</f>
        <v>0</v>
      </c>
      <c r="W235" s="44">
        <f t="shared" si="3"/>
        <v>3</v>
      </c>
    </row>
    <row r="236" spans="1:23" s="44" customFormat="1" ht="60" customHeight="1" x14ac:dyDescent="0.25">
      <c r="A236" s="6" t="s">
        <v>112</v>
      </c>
      <c r="B236" s="6" t="s">
        <v>107</v>
      </c>
      <c r="C236" s="6" t="s">
        <v>8</v>
      </c>
      <c r="D236" s="6" t="s">
        <v>113</v>
      </c>
      <c r="E236" s="6" t="s">
        <v>114</v>
      </c>
      <c r="F236" s="7">
        <v>16</v>
      </c>
      <c r="G236" s="7">
        <v>16</v>
      </c>
      <c r="H236" s="8">
        <v>1</v>
      </c>
      <c r="I236" s="6" t="s">
        <v>34</v>
      </c>
      <c r="J236" s="6"/>
      <c r="K236" s="7"/>
      <c r="L236" s="7"/>
      <c r="M236" s="8" t="s">
        <v>37</v>
      </c>
      <c r="N236" s="6"/>
      <c r="O236" s="6" t="s">
        <v>111</v>
      </c>
      <c r="P236" s="7">
        <v>1</v>
      </c>
      <c r="Q236" s="7">
        <v>1</v>
      </c>
      <c r="R236" s="8">
        <v>1</v>
      </c>
      <c r="S236" s="6" t="s">
        <v>34</v>
      </c>
      <c r="T236" s="44">
        <f>+COUNTIF(Tabla133[[#This Row],[Concepto]:[Concepto3]],"Concepto Favorable")</f>
        <v>2</v>
      </c>
      <c r="U236" s="44">
        <f>+COUNTIF(Tabla133[[#This Row],[Concepto]:[Concepto3]],"Concepto No Favorable")</f>
        <v>0</v>
      </c>
      <c r="V236" s="44">
        <f>+COUNTIF(Tabla133[[#This Row],[Concepto]:[Concepto3]],"Sin meta asignada en el periodo")</f>
        <v>0</v>
      </c>
      <c r="W236" s="44">
        <f t="shared" si="3"/>
        <v>2</v>
      </c>
    </row>
    <row r="237" spans="1:23" s="44" customFormat="1" ht="60" customHeight="1" x14ac:dyDescent="0.25">
      <c r="A237" s="6" t="s">
        <v>142</v>
      </c>
      <c r="B237" s="6" t="s">
        <v>143</v>
      </c>
      <c r="C237" s="6" t="s">
        <v>8</v>
      </c>
      <c r="D237" s="6" t="s">
        <v>144</v>
      </c>
      <c r="E237" s="6"/>
      <c r="F237" s="7"/>
      <c r="G237" s="7"/>
      <c r="H237" s="8" t="s">
        <v>37</v>
      </c>
      <c r="I237" s="6"/>
      <c r="J237" s="6" t="s">
        <v>146</v>
      </c>
      <c r="K237" s="7">
        <v>2</v>
      </c>
      <c r="L237" s="7">
        <v>2</v>
      </c>
      <c r="M237" s="8">
        <v>1</v>
      </c>
      <c r="N237" s="6" t="s">
        <v>34</v>
      </c>
      <c r="O237" s="6" t="s">
        <v>147</v>
      </c>
      <c r="P237" s="7">
        <v>1</v>
      </c>
      <c r="Q237" s="7">
        <v>1</v>
      </c>
      <c r="R237" s="8">
        <v>1</v>
      </c>
      <c r="S237" s="6" t="s">
        <v>34</v>
      </c>
      <c r="T237" s="44">
        <f>+COUNTIF(Tabla133[[#This Row],[Concepto]:[Concepto3]],"Concepto Favorable")</f>
        <v>2</v>
      </c>
      <c r="U237" s="44">
        <f>+COUNTIF(Tabla133[[#This Row],[Concepto]:[Concepto3]],"Concepto No Favorable")</f>
        <v>0</v>
      </c>
      <c r="V237" s="44">
        <f>+COUNTIF(Tabla133[[#This Row],[Concepto]:[Concepto3]],"Sin meta asignada en el periodo")</f>
        <v>0</v>
      </c>
      <c r="W237" s="44">
        <f t="shared" si="3"/>
        <v>2</v>
      </c>
    </row>
    <row r="238" spans="1:23" s="44" customFormat="1" ht="60" customHeight="1" x14ac:dyDescent="0.25">
      <c r="A238" s="6" t="s">
        <v>148</v>
      </c>
      <c r="B238" s="6" t="s">
        <v>143</v>
      </c>
      <c r="C238" s="6" t="s">
        <v>8</v>
      </c>
      <c r="D238" s="6" t="s">
        <v>149</v>
      </c>
      <c r="E238" s="6"/>
      <c r="F238" s="7"/>
      <c r="G238" s="7"/>
      <c r="H238" s="8" t="s">
        <v>37</v>
      </c>
      <c r="I238" s="6"/>
      <c r="J238" s="6" t="s">
        <v>151</v>
      </c>
      <c r="K238" s="7">
        <v>1</v>
      </c>
      <c r="L238" s="7">
        <v>1</v>
      </c>
      <c r="M238" s="8">
        <v>1</v>
      </c>
      <c r="N238" s="6" t="s">
        <v>34</v>
      </c>
      <c r="O238" s="6"/>
      <c r="P238" s="7"/>
      <c r="Q238" s="7"/>
      <c r="R238" s="8" t="s">
        <v>37</v>
      </c>
      <c r="S238" s="6"/>
      <c r="T238" s="44">
        <f>+COUNTIF(Tabla133[[#This Row],[Concepto]:[Concepto3]],"Concepto Favorable")</f>
        <v>1</v>
      </c>
      <c r="U238" s="44">
        <f>+COUNTIF(Tabla133[[#This Row],[Concepto]:[Concepto3]],"Concepto No Favorable")</f>
        <v>0</v>
      </c>
      <c r="V238" s="44">
        <f>+COUNTIF(Tabla133[[#This Row],[Concepto]:[Concepto3]],"Sin meta asignada en el periodo")</f>
        <v>0</v>
      </c>
      <c r="W238" s="44">
        <f t="shared" si="3"/>
        <v>1</v>
      </c>
    </row>
    <row r="239" spans="1:23" s="44" customFormat="1" ht="60" customHeight="1" x14ac:dyDescent="0.25">
      <c r="A239" s="6" t="s">
        <v>92</v>
      </c>
      <c r="B239" s="6" t="s">
        <v>93</v>
      </c>
      <c r="C239" s="6" t="s">
        <v>8</v>
      </c>
      <c r="D239" s="6" t="s">
        <v>341</v>
      </c>
      <c r="E239" s="6" t="s">
        <v>95</v>
      </c>
      <c r="F239" s="7">
        <v>4</v>
      </c>
      <c r="G239" s="7">
        <v>4</v>
      </c>
      <c r="H239" s="8">
        <v>1</v>
      </c>
      <c r="I239" s="6" t="s">
        <v>34</v>
      </c>
      <c r="J239" s="6"/>
      <c r="K239" s="7"/>
      <c r="L239" s="7"/>
      <c r="M239" s="8" t="s">
        <v>37</v>
      </c>
      <c r="N239" s="6"/>
      <c r="O239" s="6"/>
      <c r="P239" s="7"/>
      <c r="Q239" s="7"/>
      <c r="R239" s="8" t="s">
        <v>37</v>
      </c>
      <c r="S239" s="6"/>
      <c r="T239" s="44">
        <f>+COUNTIF(Tabla133[[#This Row],[Concepto]:[Concepto3]],"Concepto Favorable")</f>
        <v>1</v>
      </c>
      <c r="U239" s="44">
        <f>+COUNTIF(Tabla133[[#This Row],[Concepto]:[Concepto3]],"Concepto No Favorable")</f>
        <v>0</v>
      </c>
      <c r="V239" s="44">
        <f>+COUNTIF(Tabla133[[#This Row],[Concepto]:[Concepto3]],"Sin meta asignada en el periodo")</f>
        <v>0</v>
      </c>
      <c r="W239" s="44">
        <f t="shared" si="3"/>
        <v>1</v>
      </c>
    </row>
    <row r="240" spans="1:23" s="44" customFormat="1" ht="60" customHeight="1" x14ac:dyDescent="0.25">
      <c r="A240" s="6" t="s">
        <v>99</v>
      </c>
      <c r="B240" s="6" t="s">
        <v>93</v>
      </c>
      <c r="C240" s="6" t="s">
        <v>8</v>
      </c>
      <c r="D240" s="6" t="s">
        <v>100</v>
      </c>
      <c r="E240" s="6" t="s">
        <v>101</v>
      </c>
      <c r="F240" s="7">
        <v>4</v>
      </c>
      <c r="G240" s="7">
        <v>4</v>
      </c>
      <c r="H240" s="8">
        <v>1</v>
      </c>
      <c r="I240" s="6" t="s">
        <v>34</v>
      </c>
      <c r="J240" s="6"/>
      <c r="K240" s="7"/>
      <c r="L240" s="7"/>
      <c r="M240" s="8" t="s">
        <v>37</v>
      </c>
      <c r="N240" s="6"/>
      <c r="O240" s="6"/>
      <c r="P240" s="7"/>
      <c r="Q240" s="7"/>
      <c r="R240" s="8" t="s">
        <v>37</v>
      </c>
      <c r="S240" s="6"/>
      <c r="T240" s="44">
        <f>+COUNTIF(Tabla133[[#This Row],[Concepto]:[Concepto3]],"Concepto Favorable")</f>
        <v>1</v>
      </c>
      <c r="U240" s="44">
        <f>+COUNTIF(Tabla133[[#This Row],[Concepto]:[Concepto3]],"Concepto No Favorable")</f>
        <v>0</v>
      </c>
      <c r="V240" s="44">
        <f>+COUNTIF(Tabla133[[#This Row],[Concepto]:[Concepto3]],"Sin meta asignada en el periodo")</f>
        <v>0</v>
      </c>
      <c r="W240" s="44">
        <f t="shared" si="3"/>
        <v>1</v>
      </c>
    </row>
    <row r="241" spans="1:23" s="44" customFormat="1" ht="60" customHeight="1" x14ac:dyDescent="0.25">
      <c r="A241" s="6" t="s">
        <v>125</v>
      </c>
      <c r="B241" s="6" t="s">
        <v>121</v>
      </c>
      <c r="C241" s="6" t="s">
        <v>8</v>
      </c>
      <c r="D241" s="6" t="s">
        <v>126</v>
      </c>
      <c r="E241" s="6" t="s">
        <v>127</v>
      </c>
      <c r="F241" s="7">
        <v>2</v>
      </c>
      <c r="G241" s="7">
        <v>2</v>
      </c>
      <c r="H241" s="8">
        <v>1</v>
      </c>
      <c r="I241" s="6" t="s">
        <v>34</v>
      </c>
      <c r="J241" s="6"/>
      <c r="K241" s="7"/>
      <c r="L241" s="7"/>
      <c r="M241" s="8" t="s">
        <v>37</v>
      </c>
      <c r="N241" s="6"/>
      <c r="O241" s="6"/>
      <c r="P241" s="7"/>
      <c r="Q241" s="7"/>
      <c r="R241" s="8" t="s">
        <v>37</v>
      </c>
      <c r="S241" s="6"/>
      <c r="T241" s="44">
        <f>+COUNTIF(Tabla133[[#This Row],[Concepto]:[Concepto3]],"Concepto Favorable")</f>
        <v>1</v>
      </c>
      <c r="U241" s="44">
        <f>+COUNTIF(Tabla133[[#This Row],[Concepto]:[Concepto3]],"Concepto No Favorable")</f>
        <v>0</v>
      </c>
      <c r="V241" s="44">
        <f>+COUNTIF(Tabla133[[#This Row],[Concepto]:[Concepto3]],"Sin meta asignada en el periodo")</f>
        <v>0</v>
      </c>
      <c r="W241" s="44">
        <f t="shared" si="3"/>
        <v>1</v>
      </c>
    </row>
    <row r="242" spans="1:23" s="44" customFormat="1" ht="60" customHeight="1" x14ac:dyDescent="0.25">
      <c r="A242" s="6" t="s">
        <v>78</v>
      </c>
      <c r="B242" s="6" t="s">
        <v>79</v>
      </c>
      <c r="C242" s="12" t="s">
        <v>354</v>
      </c>
      <c r="D242" s="6" t="s">
        <v>80</v>
      </c>
      <c r="E242" s="6" t="s">
        <v>81</v>
      </c>
      <c r="F242" s="7">
        <v>1</v>
      </c>
      <c r="G242" s="7">
        <v>1</v>
      </c>
      <c r="H242" s="8">
        <v>1</v>
      </c>
      <c r="I242" s="6" t="s">
        <v>34</v>
      </c>
      <c r="J242" s="6"/>
      <c r="K242" s="7"/>
      <c r="L242" s="7"/>
      <c r="M242" s="8" t="s">
        <v>37</v>
      </c>
      <c r="N242" s="6"/>
      <c r="O242" s="6"/>
      <c r="P242" s="7"/>
      <c r="Q242" s="7"/>
      <c r="R242" s="8" t="s">
        <v>37</v>
      </c>
      <c r="S242" s="6"/>
      <c r="T242" s="44">
        <f>+COUNTIF(Tabla133[[#This Row],[Concepto]:[Concepto3]],"Concepto Favorable")</f>
        <v>1</v>
      </c>
      <c r="U242" s="44">
        <f>+COUNTIF(Tabla133[[#This Row],[Concepto]:[Concepto3]],"Concepto No Favorable")</f>
        <v>0</v>
      </c>
      <c r="V242" s="44">
        <f>+COUNTIF(Tabla133[[#This Row],[Concepto]:[Concepto3]],"Sin meta asignada en el periodo")</f>
        <v>0</v>
      </c>
      <c r="W242" s="44">
        <f t="shared" si="3"/>
        <v>1</v>
      </c>
    </row>
    <row r="243" spans="1:23" s="44" customFormat="1" ht="60" customHeight="1" x14ac:dyDescent="0.25">
      <c r="A243" s="6" t="s">
        <v>83</v>
      </c>
      <c r="B243" s="6" t="s">
        <v>79</v>
      </c>
      <c r="C243" s="12" t="s">
        <v>354</v>
      </c>
      <c r="D243" s="6" t="s">
        <v>84</v>
      </c>
      <c r="E243" s="6" t="s">
        <v>85</v>
      </c>
      <c r="F243" s="7">
        <v>1</v>
      </c>
      <c r="G243" s="7">
        <v>1</v>
      </c>
      <c r="H243" s="8">
        <v>1</v>
      </c>
      <c r="I243" s="6" t="s">
        <v>34</v>
      </c>
      <c r="J243" s="6"/>
      <c r="K243" s="7"/>
      <c r="L243" s="7"/>
      <c r="M243" s="8" t="s">
        <v>37</v>
      </c>
      <c r="N243" s="6"/>
      <c r="O243" s="6"/>
      <c r="P243" s="7"/>
      <c r="Q243" s="7"/>
      <c r="R243" s="8" t="s">
        <v>37</v>
      </c>
      <c r="S243" s="6"/>
      <c r="T243" s="44">
        <f>+COUNTIF(Tabla133[[#This Row],[Concepto]:[Concepto3]],"Concepto Favorable")</f>
        <v>1</v>
      </c>
      <c r="U243" s="44">
        <f>+COUNTIF(Tabla133[[#This Row],[Concepto]:[Concepto3]],"Concepto No Favorable")</f>
        <v>0</v>
      </c>
      <c r="V243" s="44">
        <f>+COUNTIF(Tabla133[[#This Row],[Concepto]:[Concepto3]],"Sin meta asignada en el periodo")</f>
        <v>0</v>
      </c>
      <c r="W243" s="44">
        <f t="shared" si="3"/>
        <v>1</v>
      </c>
    </row>
    <row r="244" spans="1:23" s="44" customFormat="1" ht="60" customHeight="1" x14ac:dyDescent="0.25">
      <c r="A244" s="6" t="s">
        <v>87</v>
      </c>
      <c r="B244" s="6" t="s">
        <v>79</v>
      </c>
      <c r="C244" s="12" t="s">
        <v>354</v>
      </c>
      <c r="D244" s="6" t="s">
        <v>88</v>
      </c>
      <c r="E244" s="6"/>
      <c r="F244" s="7"/>
      <c r="G244" s="7"/>
      <c r="H244" s="8" t="s">
        <v>37</v>
      </c>
      <c r="I244" s="6"/>
      <c r="J244" s="6" t="s">
        <v>90</v>
      </c>
      <c r="K244" s="7">
        <v>1</v>
      </c>
      <c r="L244" s="7">
        <v>1</v>
      </c>
      <c r="M244" s="8">
        <v>1</v>
      </c>
      <c r="N244" s="6" t="s">
        <v>34</v>
      </c>
      <c r="O244" s="6"/>
      <c r="P244" s="7"/>
      <c r="Q244" s="7"/>
      <c r="R244" s="8" t="s">
        <v>37</v>
      </c>
      <c r="S244" s="6"/>
      <c r="T244" s="44">
        <f>+COUNTIF(Tabla133[[#This Row],[Concepto]:[Concepto3]],"Concepto Favorable")</f>
        <v>1</v>
      </c>
      <c r="U244" s="44">
        <f>+COUNTIF(Tabla133[[#This Row],[Concepto]:[Concepto3]],"Concepto No Favorable")</f>
        <v>0</v>
      </c>
      <c r="V244" s="44">
        <f>+COUNTIF(Tabla133[[#This Row],[Concepto]:[Concepto3]],"Sin meta asignada en el periodo")</f>
        <v>0</v>
      </c>
      <c r="W244" s="44">
        <f t="shared" si="3"/>
        <v>1</v>
      </c>
    </row>
    <row r="245" spans="1:23" s="44" customFormat="1" ht="60" customHeight="1" x14ac:dyDescent="0.25">
      <c r="A245" s="6" t="s">
        <v>295</v>
      </c>
      <c r="B245" s="6" t="s">
        <v>296</v>
      </c>
      <c r="C245" s="12" t="s">
        <v>354</v>
      </c>
      <c r="D245" s="6" t="s">
        <v>297</v>
      </c>
      <c r="E245" s="6" t="s">
        <v>298</v>
      </c>
      <c r="F245" s="7">
        <v>3</v>
      </c>
      <c r="G245" s="7">
        <v>3</v>
      </c>
      <c r="H245" s="8">
        <v>1</v>
      </c>
      <c r="I245" s="6" t="s">
        <v>34</v>
      </c>
      <c r="J245" s="6"/>
      <c r="K245" s="7"/>
      <c r="L245" s="7"/>
      <c r="M245" s="8" t="s">
        <v>37</v>
      </c>
      <c r="N245" s="6"/>
      <c r="O245" s="6"/>
      <c r="P245" s="7"/>
      <c r="Q245" s="7"/>
      <c r="R245" s="8" t="s">
        <v>37</v>
      </c>
      <c r="S245" s="6"/>
      <c r="T245" s="44">
        <f>+COUNTIF(Tabla133[[#This Row],[Concepto]:[Concepto3]],"Concepto Favorable")</f>
        <v>1</v>
      </c>
      <c r="U245" s="44">
        <f>+COUNTIF(Tabla133[[#This Row],[Concepto]:[Concepto3]],"Concepto No Favorable")</f>
        <v>0</v>
      </c>
      <c r="V245" s="44">
        <f>+COUNTIF(Tabla133[[#This Row],[Concepto]:[Concepto3]],"Sin meta asignada en el periodo")</f>
        <v>0</v>
      </c>
      <c r="W245" s="44">
        <f t="shared" si="3"/>
        <v>1</v>
      </c>
    </row>
    <row r="246" spans="1:23" s="44" customFormat="1" ht="60" customHeight="1" x14ac:dyDescent="0.25">
      <c r="A246" s="6" t="s">
        <v>299</v>
      </c>
      <c r="B246" s="6" t="s">
        <v>296</v>
      </c>
      <c r="C246" s="12" t="s">
        <v>354</v>
      </c>
      <c r="D246" s="6" t="s">
        <v>300</v>
      </c>
      <c r="E246" s="6" t="s">
        <v>301</v>
      </c>
      <c r="F246" s="7">
        <v>3</v>
      </c>
      <c r="G246" s="7">
        <v>3</v>
      </c>
      <c r="H246" s="8">
        <v>1</v>
      </c>
      <c r="I246" s="6" t="s">
        <v>34</v>
      </c>
      <c r="J246" s="6"/>
      <c r="K246" s="7"/>
      <c r="L246" s="7"/>
      <c r="M246" s="8" t="s">
        <v>37</v>
      </c>
      <c r="N246" s="6"/>
      <c r="O246" s="6"/>
      <c r="P246" s="7"/>
      <c r="Q246" s="7"/>
      <c r="R246" s="8" t="s">
        <v>37</v>
      </c>
      <c r="S246" s="6"/>
      <c r="T246" s="44">
        <f>+COUNTIF(Tabla133[[#This Row],[Concepto]:[Concepto3]],"Concepto Favorable")</f>
        <v>1</v>
      </c>
      <c r="U246" s="44">
        <f>+COUNTIF(Tabla133[[#This Row],[Concepto]:[Concepto3]],"Concepto No Favorable")</f>
        <v>0</v>
      </c>
      <c r="V246" s="44">
        <f>+COUNTIF(Tabla133[[#This Row],[Concepto]:[Concepto3]],"Sin meta asignada en el periodo")</f>
        <v>0</v>
      </c>
      <c r="W246" s="44">
        <f t="shared" si="3"/>
        <v>1</v>
      </c>
    </row>
    <row r="247" spans="1:23" s="44" customFormat="1" ht="60" customHeight="1" x14ac:dyDescent="0.25">
      <c r="A247" s="6" t="s">
        <v>302</v>
      </c>
      <c r="B247" s="6" t="s">
        <v>296</v>
      </c>
      <c r="C247" s="12" t="s">
        <v>354</v>
      </c>
      <c r="D247" s="6" t="s">
        <v>303</v>
      </c>
      <c r="E247" s="6" t="s">
        <v>304</v>
      </c>
      <c r="F247" s="7">
        <v>3</v>
      </c>
      <c r="G247" s="7">
        <v>3</v>
      </c>
      <c r="H247" s="8">
        <v>1</v>
      </c>
      <c r="I247" s="6" t="s">
        <v>34</v>
      </c>
      <c r="J247" s="6"/>
      <c r="K247" s="7"/>
      <c r="L247" s="7"/>
      <c r="M247" s="8" t="s">
        <v>37</v>
      </c>
      <c r="N247" s="6"/>
      <c r="O247" s="6"/>
      <c r="P247" s="7"/>
      <c r="Q247" s="7"/>
      <c r="R247" s="8" t="s">
        <v>37</v>
      </c>
      <c r="S247" s="6"/>
      <c r="T247" s="44">
        <f>+COUNTIF(Tabla133[[#This Row],[Concepto]:[Concepto3]],"Concepto Favorable")</f>
        <v>1</v>
      </c>
      <c r="U247" s="44">
        <f>+COUNTIF(Tabla133[[#This Row],[Concepto]:[Concepto3]],"Concepto No Favorable")</f>
        <v>0</v>
      </c>
      <c r="V247" s="44">
        <f>+COUNTIF(Tabla133[[#This Row],[Concepto]:[Concepto3]],"Sin meta asignada en el periodo")</f>
        <v>0</v>
      </c>
      <c r="W247" s="44">
        <f t="shared" si="3"/>
        <v>1</v>
      </c>
    </row>
    <row r="248" spans="1:23" s="44" customFormat="1" ht="60" customHeight="1" x14ac:dyDescent="0.25">
      <c r="A248" s="6" t="s">
        <v>74</v>
      </c>
      <c r="B248" s="6" t="s">
        <v>66</v>
      </c>
      <c r="C248" s="12" t="s">
        <v>354</v>
      </c>
      <c r="D248" s="6" t="s">
        <v>75</v>
      </c>
      <c r="E248" s="6"/>
      <c r="F248" s="7"/>
      <c r="G248" s="7"/>
      <c r="H248" s="8" t="s">
        <v>37</v>
      </c>
      <c r="I248" s="6"/>
      <c r="J248" s="6" t="s">
        <v>77</v>
      </c>
      <c r="K248" s="7">
        <v>1</v>
      </c>
      <c r="L248" s="7">
        <v>1</v>
      </c>
      <c r="M248" s="8">
        <v>1</v>
      </c>
      <c r="N248" s="6" t="s">
        <v>34</v>
      </c>
      <c r="O248" s="6"/>
      <c r="P248" s="7"/>
      <c r="Q248" s="7"/>
      <c r="R248" s="8" t="s">
        <v>37</v>
      </c>
      <c r="S248" s="6"/>
      <c r="T248" s="44">
        <f>+COUNTIF(Tabla133[[#This Row],[Concepto]:[Concepto3]],"Concepto Favorable")</f>
        <v>1</v>
      </c>
      <c r="U248" s="44">
        <f>+COUNTIF(Tabla133[[#This Row],[Concepto]:[Concepto3]],"Concepto No Favorable")</f>
        <v>0</v>
      </c>
      <c r="V248" s="44">
        <f>+COUNTIF(Tabla133[[#This Row],[Concepto]:[Concepto3]],"Sin meta asignada en el periodo")</f>
        <v>0</v>
      </c>
      <c r="W248" s="44">
        <f t="shared" si="3"/>
        <v>1</v>
      </c>
    </row>
    <row r="249" spans="1:23" s="44" customFormat="1" ht="60" customHeight="1" x14ac:dyDescent="0.25">
      <c r="A249" s="6" t="s">
        <v>157</v>
      </c>
      <c r="B249" s="6" t="s">
        <v>158</v>
      </c>
      <c r="C249" s="12" t="s">
        <v>354</v>
      </c>
      <c r="D249" s="6" t="s">
        <v>159</v>
      </c>
      <c r="E249" s="6"/>
      <c r="F249" s="7"/>
      <c r="G249" s="7"/>
      <c r="H249" s="8" t="s">
        <v>37</v>
      </c>
      <c r="I249" s="6"/>
      <c r="J249" s="6" t="s">
        <v>161</v>
      </c>
      <c r="K249" s="7">
        <v>1</v>
      </c>
      <c r="L249" s="7">
        <v>1</v>
      </c>
      <c r="M249" s="8">
        <v>1</v>
      </c>
      <c r="N249" s="6" t="s">
        <v>34</v>
      </c>
      <c r="O249" s="6" t="s">
        <v>162</v>
      </c>
      <c r="P249" s="7">
        <v>1</v>
      </c>
      <c r="Q249" s="7">
        <v>1</v>
      </c>
      <c r="R249" s="8">
        <v>1</v>
      </c>
      <c r="S249" s="6" t="s">
        <v>34</v>
      </c>
      <c r="T249" s="44">
        <f>+COUNTIF(Tabla133[[#This Row],[Concepto]:[Concepto3]],"Concepto Favorable")</f>
        <v>2</v>
      </c>
      <c r="U249" s="44">
        <f>+COUNTIF(Tabla133[[#This Row],[Concepto]:[Concepto3]],"Concepto No Favorable")</f>
        <v>0</v>
      </c>
      <c r="V249" s="44">
        <f>+COUNTIF(Tabla133[[#This Row],[Concepto]:[Concepto3]],"Sin meta asignada en el periodo")</f>
        <v>0</v>
      </c>
      <c r="W249" s="44">
        <f t="shared" si="3"/>
        <v>2</v>
      </c>
    </row>
    <row r="250" spans="1:23" s="44" customFormat="1" ht="60" customHeight="1" x14ac:dyDescent="0.25">
      <c r="A250" s="6" t="s">
        <v>171</v>
      </c>
      <c r="B250" s="6" t="s">
        <v>172</v>
      </c>
      <c r="C250" s="12" t="s">
        <v>354</v>
      </c>
      <c r="D250" s="6" t="s">
        <v>173</v>
      </c>
      <c r="E250" s="6" t="s">
        <v>174</v>
      </c>
      <c r="F250" s="7">
        <v>3</v>
      </c>
      <c r="G250" s="7">
        <v>3</v>
      </c>
      <c r="H250" s="8">
        <v>1</v>
      </c>
      <c r="I250" s="6" t="s">
        <v>34</v>
      </c>
      <c r="J250" s="6"/>
      <c r="K250" s="7"/>
      <c r="L250" s="7"/>
      <c r="M250" s="8" t="s">
        <v>37</v>
      </c>
      <c r="N250" s="6"/>
      <c r="O250" s="6"/>
      <c r="P250" s="7"/>
      <c r="Q250" s="7"/>
      <c r="R250" s="8" t="s">
        <v>37</v>
      </c>
      <c r="S250" s="6"/>
      <c r="T250" s="44">
        <f>+COUNTIF(Tabla133[[#This Row],[Concepto]:[Concepto3]],"Concepto Favorable")</f>
        <v>1</v>
      </c>
      <c r="U250" s="44">
        <f>+COUNTIF(Tabla133[[#This Row],[Concepto]:[Concepto3]],"Concepto No Favorable")</f>
        <v>0</v>
      </c>
      <c r="V250" s="44">
        <f>+COUNTIF(Tabla133[[#This Row],[Concepto]:[Concepto3]],"Sin meta asignada en el periodo")</f>
        <v>0</v>
      </c>
      <c r="W250" s="44">
        <f t="shared" si="3"/>
        <v>1</v>
      </c>
    </row>
    <row r="251" spans="1:23" s="44" customFormat="1" ht="60" customHeight="1" x14ac:dyDescent="0.25">
      <c r="A251" s="6" t="s">
        <v>179</v>
      </c>
      <c r="B251" s="6" t="s">
        <v>172</v>
      </c>
      <c r="C251" s="12" t="s">
        <v>354</v>
      </c>
      <c r="D251" s="6" t="s">
        <v>342</v>
      </c>
      <c r="E251" s="6"/>
      <c r="F251" s="7"/>
      <c r="G251" s="7"/>
      <c r="H251" s="8" t="s">
        <v>37</v>
      </c>
      <c r="I251" s="6"/>
      <c r="J251" s="6"/>
      <c r="K251" s="7"/>
      <c r="L251" s="7"/>
      <c r="M251" s="8" t="s">
        <v>37</v>
      </c>
      <c r="N251" s="6"/>
      <c r="O251" s="6" t="s">
        <v>183</v>
      </c>
      <c r="P251" s="7">
        <v>1</v>
      </c>
      <c r="Q251" s="7">
        <v>1</v>
      </c>
      <c r="R251" s="8">
        <v>1</v>
      </c>
      <c r="S251" s="6" t="s">
        <v>34</v>
      </c>
      <c r="T251" s="44">
        <f>+COUNTIF(Tabla133[[#This Row],[Concepto]:[Concepto3]],"Concepto Favorable")</f>
        <v>1</v>
      </c>
      <c r="U251" s="44">
        <f>+COUNTIF(Tabla133[[#This Row],[Concepto]:[Concepto3]],"Concepto No Favorable")</f>
        <v>0</v>
      </c>
      <c r="V251" s="44">
        <f>+COUNTIF(Tabla133[[#This Row],[Concepto]:[Concepto3]],"Sin meta asignada en el periodo")</f>
        <v>0</v>
      </c>
      <c r="W251" s="44">
        <f t="shared" si="3"/>
        <v>1</v>
      </c>
    </row>
    <row r="252" spans="1:23" s="44" customFormat="1" ht="60" customHeight="1" x14ac:dyDescent="0.25">
      <c r="A252" s="6" t="s">
        <v>106</v>
      </c>
      <c r="B252" s="6" t="s">
        <v>107</v>
      </c>
      <c r="C252" s="12" t="s">
        <v>354</v>
      </c>
      <c r="D252" s="6" t="s">
        <v>108</v>
      </c>
      <c r="E252" s="6" t="s">
        <v>109</v>
      </c>
      <c r="F252" s="7">
        <v>16</v>
      </c>
      <c r="G252" s="7">
        <v>16</v>
      </c>
      <c r="H252" s="8">
        <v>1</v>
      </c>
      <c r="I252" s="6" t="s">
        <v>34</v>
      </c>
      <c r="J252" s="6" t="s">
        <v>110</v>
      </c>
      <c r="K252" s="7">
        <v>1</v>
      </c>
      <c r="L252" s="7">
        <v>1</v>
      </c>
      <c r="M252" s="8">
        <v>1</v>
      </c>
      <c r="N252" s="6" t="s">
        <v>34</v>
      </c>
      <c r="O252" s="6" t="s">
        <v>111</v>
      </c>
      <c r="P252" s="7">
        <v>3</v>
      </c>
      <c r="Q252" s="7">
        <v>3</v>
      </c>
      <c r="R252" s="8">
        <v>1</v>
      </c>
      <c r="S252" s="6" t="s">
        <v>34</v>
      </c>
      <c r="T252" s="44">
        <f>+COUNTIF(Tabla133[[#This Row],[Concepto]:[Concepto3]],"Concepto Favorable")</f>
        <v>3</v>
      </c>
      <c r="U252" s="44">
        <f>+COUNTIF(Tabla133[[#This Row],[Concepto]:[Concepto3]],"Concepto No Favorable")</f>
        <v>0</v>
      </c>
      <c r="V252" s="44">
        <f>+COUNTIF(Tabla133[[#This Row],[Concepto]:[Concepto3]],"Sin meta asignada en el periodo")</f>
        <v>0</v>
      </c>
      <c r="W252" s="44">
        <f t="shared" si="3"/>
        <v>3</v>
      </c>
    </row>
    <row r="253" spans="1:23" s="44" customFormat="1" ht="60" customHeight="1" x14ac:dyDescent="0.25">
      <c r="A253" s="6" t="s">
        <v>112</v>
      </c>
      <c r="B253" s="6" t="s">
        <v>107</v>
      </c>
      <c r="C253" s="12" t="s">
        <v>354</v>
      </c>
      <c r="D253" s="6" t="s">
        <v>113</v>
      </c>
      <c r="E253" s="6" t="s">
        <v>114</v>
      </c>
      <c r="F253" s="7">
        <v>16</v>
      </c>
      <c r="G253" s="7">
        <v>16</v>
      </c>
      <c r="H253" s="8">
        <v>1</v>
      </c>
      <c r="I253" s="6" t="s">
        <v>34</v>
      </c>
      <c r="J253" s="6"/>
      <c r="K253" s="7"/>
      <c r="L253" s="7"/>
      <c r="M253" s="8" t="s">
        <v>37</v>
      </c>
      <c r="N253" s="6"/>
      <c r="O253" s="6" t="s">
        <v>111</v>
      </c>
      <c r="P253" s="7">
        <v>3</v>
      </c>
      <c r="Q253" s="7">
        <v>3</v>
      </c>
      <c r="R253" s="8">
        <v>1</v>
      </c>
      <c r="S253" s="6" t="s">
        <v>34</v>
      </c>
      <c r="T253" s="44">
        <f>+COUNTIF(Tabla133[[#This Row],[Concepto]:[Concepto3]],"Concepto Favorable")</f>
        <v>2</v>
      </c>
      <c r="U253" s="44">
        <f>+COUNTIF(Tabla133[[#This Row],[Concepto]:[Concepto3]],"Concepto No Favorable")</f>
        <v>0</v>
      </c>
      <c r="V253" s="44">
        <f>+COUNTIF(Tabla133[[#This Row],[Concepto]:[Concepto3]],"Sin meta asignada en el periodo")</f>
        <v>0</v>
      </c>
      <c r="W253" s="44">
        <f t="shared" si="3"/>
        <v>2</v>
      </c>
    </row>
    <row r="254" spans="1:23" s="44" customFormat="1" ht="60" customHeight="1" x14ac:dyDescent="0.25">
      <c r="A254" s="6" t="s">
        <v>142</v>
      </c>
      <c r="B254" s="6" t="s">
        <v>143</v>
      </c>
      <c r="C254" s="12" t="s">
        <v>354</v>
      </c>
      <c r="D254" s="6" t="s">
        <v>144</v>
      </c>
      <c r="E254" s="6"/>
      <c r="F254" s="7"/>
      <c r="G254" s="7"/>
      <c r="H254" s="8" t="s">
        <v>37</v>
      </c>
      <c r="I254" s="6"/>
      <c r="J254" s="6" t="s">
        <v>146</v>
      </c>
      <c r="K254" s="7">
        <v>2</v>
      </c>
      <c r="L254" s="7">
        <v>2</v>
      </c>
      <c r="M254" s="8">
        <v>1</v>
      </c>
      <c r="N254" s="6" t="s">
        <v>34</v>
      </c>
      <c r="O254" s="6" t="s">
        <v>147</v>
      </c>
      <c r="P254" s="7">
        <v>1</v>
      </c>
      <c r="Q254" s="7">
        <v>1</v>
      </c>
      <c r="R254" s="8">
        <v>1</v>
      </c>
      <c r="S254" s="6" t="s">
        <v>34</v>
      </c>
      <c r="T254" s="44">
        <f>+COUNTIF(Tabla133[[#This Row],[Concepto]:[Concepto3]],"Concepto Favorable")</f>
        <v>2</v>
      </c>
      <c r="U254" s="44">
        <f>+COUNTIF(Tabla133[[#This Row],[Concepto]:[Concepto3]],"Concepto No Favorable")</f>
        <v>0</v>
      </c>
      <c r="V254" s="44">
        <f>+COUNTIF(Tabla133[[#This Row],[Concepto]:[Concepto3]],"Sin meta asignada en el periodo")</f>
        <v>0</v>
      </c>
      <c r="W254" s="44">
        <f t="shared" si="3"/>
        <v>2</v>
      </c>
    </row>
    <row r="255" spans="1:23" s="44" customFormat="1" ht="60" customHeight="1" x14ac:dyDescent="0.25">
      <c r="A255" s="6" t="s">
        <v>148</v>
      </c>
      <c r="B255" s="6" t="s">
        <v>143</v>
      </c>
      <c r="C255" s="12" t="s">
        <v>354</v>
      </c>
      <c r="D255" s="6" t="s">
        <v>149</v>
      </c>
      <c r="E255" s="6"/>
      <c r="F255" s="7"/>
      <c r="G255" s="7"/>
      <c r="H255" s="8" t="s">
        <v>37</v>
      </c>
      <c r="I255" s="6"/>
      <c r="J255" s="6" t="s">
        <v>151</v>
      </c>
      <c r="K255" s="7">
        <v>1</v>
      </c>
      <c r="L255" s="7">
        <v>1</v>
      </c>
      <c r="M255" s="8">
        <v>1</v>
      </c>
      <c r="N255" s="6" t="s">
        <v>34</v>
      </c>
      <c r="O255" s="6"/>
      <c r="P255" s="7"/>
      <c r="Q255" s="7"/>
      <c r="R255" s="8" t="s">
        <v>37</v>
      </c>
      <c r="S255" s="6"/>
      <c r="T255" s="44">
        <f>+COUNTIF(Tabla133[[#This Row],[Concepto]:[Concepto3]],"Concepto Favorable")</f>
        <v>1</v>
      </c>
      <c r="U255" s="44">
        <f>+COUNTIF(Tabla133[[#This Row],[Concepto]:[Concepto3]],"Concepto No Favorable")</f>
        <v>0</v>
      </c>
      <c r="V255" s="44">
        <f>+COUNTIF(Tabla133[[#This Row],[Concepto]:[Concepto3]],"Sin meta asignada en el periodo")</f>
        <v>0</v>
      </c>
      <c r="W255" s="44">
        <f t="shared" si="3"/>
        <v>1</v>
      </c>
    </row>
    <row r="256" spans="1:23" s="44" customFormat="1" ht="60" customHeight="1" x14ac:dyDescent="0.25">
      <c r="A256" s="6" t="s">
        <v>92</v>
      </c>
      <c r="B256" s="6" t="s">
        <v>93</v>
      </c>
      <c r="C256" s="12" t="s">
        <v>354</v>
      </c>
      <c r="D256" s="6" t="s">
        <v>341</v>
      </c>
      <c r="E256" s="6" t="s">
        <v>95</v>
      </c>
      <c r="F256" s="7">
        <v>3</v>
      </c>
      <c r="G256" s="7">
        <v>3</v>
      </c>
      <c r="H256" s="8">
        <v>1</v>
      </c>
      <c r="I256" s="6" t="s">
        <v>34</v>
      </c>
      <c r="J256" s="6"/>
      <c r="K256" s="7"/>
      <c r="L256" s="7"/>
      <c r="M256" s="8" t="s">
        <v>37</v>
      </c>
      <c r="N256" s="6"/>
      <c r="O256" s="6"/>
      <c r="P256" s="7"/>
      <c r="Q256" s="7"/>
      <c r="R256" s="8" t="s">
        <v>37</v>
      </c>
      <c r="S256" s="6"/>
      <c r="T256" s="44">
        <f>+COUNTIF(Tabla133[[#This Row],[Concepto]:[Concepto3]],"Concepto Favorable")</f>
        <v>1</v>
      </c>
      <c r="U256" s="44">
        <f>+COUNTIF(Tabla133[[#This Row],[Concepto]:[Concepto3]],"Concepto No Favorable")</f>
        <v>0</v>
      </c>
      <c r="V256" s="44">
        <f>+COUNTIF(Tabla133[[#This Row],[Concepto]:[Concepto3]],"Sin meta asignada en el periodo")</f>
        <v>0</v>
      </c>
      <c r="W256" s="44">
        <f t="shared" si="3"/>
        <v>1</v>
      </c>
    </row>
    <row r="257" spans="1:23" s="44" customFormat="1" ht="60" customHeight="1" x14ac:dyDescent="0.25">
      <c r="A257" s="6" t="s">
        <v>99</v>
      </c>
      <c r="B257" s="6" t="s">
        <v>93</v>
      </c>
      <c r="C257" s="12" t="s">
        <v>354</v>
      </c>
      <c r="D257" s="6" t="s">
        <v>100</v>
      </c>
      <c r="E257" s="6" t="s">
        <v>101</v>
      </c>
      <c r="F257" s="7">
        <v>3</v>
      </c>
      <c r="G257" s="7">
        <v>3</v>
      </c>
      <c r="H257" s="8">
        <v>1</v>
      </c>
      <c r="I257" s="6" t="s">
        <v>34</v>
      </c>
      <c r="J257" s="6"/>
      <c r="K257" s="7"/>
      <c r="L257" s="7"/>
      <c r="M257" s="8" t="s">
        <v>37</v>
      </c>
      <c r="N257" s="6"/>
      <c r="O257" s="6"/>
      <c r="P257" s="7"/>
      <c r="Q257" s="7"/>
      <c r="R257" s="8" t="s">
        <v>37</v>
      </c>
      <c r="S257" s="6"/>
      <c r="T257" s="44">
        <f>+COUNTIF(Tabla133[[#This Row],[Concepto]:[Concepto3]],"Concepto Favorable")</f>
        <v>1</v>
      </c>
      <c r="U257" s="44">
        <f>+COUNTIF(Tabla133[[#This Row],[Concepto]:[Concepto3]],"Concepto No Favorable")</f>
        <v>0</v>
      </c>
      <c r="V257" s="44">
        <f>+COUNTIF(Tabla133[[#This Row],[Concepto]:[Concepto3]],"Sin meta asignada en el periodo")</f>
        <v>0</v>
      </c>
      <c r="W257" s="44">
        <f t="shared" si="3"/>
        <v>1</v>
      </c>
    </row>
    <row r="258" spans="1:23" s="44" customFormat="1" ht="60" customHeight="1" x14ac:dyDescent="0.25">
      <c r="A258" s="12" t="s">
        <v>125</v>
      </c>
      <c r="B258" s="12" t="s">
        <v>121</v>
      </c>
      <c r="C258" s="12" t="s">
        <v>354</v>
      </c>
      <c r="D258" s="12" t="s">
        <v>126</v>
      </c>
      <c r="E258" s="12" t="s">
        <v>127</v>
      </c>
      <c r="F258" s="7">
        <v>3</v>
      </c>
      <c r="G258" s="7">
        <v>3</v>
      </c>
      <c r="H258" s="8">
        <v>1</v>
      </c>
      <c r="I258" s="12" t="s">
        <v>34</v>
      </c>
      <c r="J258" s="12"/>
      <c r="K258" s="13"/>
      <c r="L258" s="13"/>
      <c r="M258" s="8" t="s">
        <v>37</v>
      </c>
      <c r="N258" s="12"/>
      <c r="O258" s="12"/>
      <c r="P258" s="13"/>
      <c r="Q258" s="13"/>
      <c r="R258" s="14" t="s">
        <v>37</v>
      </c>
      <c r="S258" s="12"/>
      <c r="T258" s="44">
        <f>+COUNTIF(Tabla133[[#This Row],[Concepto]:[Concepto3]],"Concepto Favorable")</f>
        <v>1</v>
      </c>
      <c r="U258" s="44">
        <f>+COUNTIF(Tabla133[[#This Row],[Concepto]:[Concepto3]],"Concepto No Favorable")</f>
        <v>0</v>
      </c>
      <c r="V258" s="44">
        <f>+COUNTIF(Tabla133[[#This Row],[Concepto]:[Concepto3]],"Sin meta asignada en el periodo")</f>
        <v>0</v>
      </c>
      <c r="W258" s="44">
        <f t="shared" si="3"/>
        <v>1</v>
      </c>
    </row>
    <row r="259" spans="1:23" s="44" customFormat="1" ht="60" customHeight="1" x14ac:dyDescent="0.25">
      <c r="A259" s="6" t="s">
        <v>78</v>
      </c>
      <c r="B259" s="6" t="s">
        <v>79</v>
      </c>
      <c r="C259" s="12" t="s">
        <v>355</v>
      </c>
      <c r="D259" s="6" t="s">
        <v>80</v>
      </c>
      <c r="E259" s="6" t="s">
        <v>81</v>
      </c>
      <c r="F259" s="7">
        <v>1</v>
      </c>
      <c r="G259" s="7">
        <v>1</v>
      </c>
      <c r="H259" s="8">
        <v>1</v>
      </c>
      <c r="I259" s="6" t="s">
        <v>34</v>
      </c>
      <c r="J259" s="6"/>
      <c r="K259" s="7"/>
      <c r="L259" s="7"/>
      <c r="M259" s="8" t="s">
        <v>37</v>
      </c>
      <c r="N259" s="6"/>
      <c r="O259" s="6"/>
      <c r="P259" s="7"/>
      <c r="Q259" s="7"/>
      <c r="R259" s="8" t="s">
        <v>37</v>
      </c>
      <c r="S259" s="6"/>
      <c r="T259" s="44">
        <f>+COUNTIF(Tabla133[[#This Row],[Concepto]:[Concepto3]],"Concepto Favorable")</f>
        <v>1</v>
      </c>
      <c r="U259" s="44">
        <f>+COUNTIF(Tabla133[[#This Row],[Concepto]:[Concepto3]],"Concepto No Favorable")</f>
        <v>0</v>
      </c>
      <c r="V259" s="44">
        <f>+COUNTIF(Tabla133[[#This Row],[Concepto]:[Concepto3]],"Sin meta asignada en el periodo")</f>
        <v>0</v>
      </c>
      <c r="W259" s="44">
        <f t="shared" si="3"/>
        <v>1</v>
      </c>
    </row>
    <row r="260" spans="1:23" s="44" customFormat="1" ht="60" customHeight="1" x14ac:dyDescent="0.25">
      <c r="A260" s="6" t="s">
        <v>83</v>
      </c>
      <c r="B260" s="6" t="s">
        <v>79</v>
      </c>
      <c r="C260" s="12" t="s">
        <v>355</v>
      </c>
      <c r="D260" s="6" t="s">
        <v>84</v>
      </c>
      <c r="E260" s="6" t="s">
        <v>85</v>
      </c>
      <c r="F260" s="7">
        <v>1</v>
      </c>
      <c r="G260" s="7">
        <v>1</v>
      </c>
      <c r="H260" s="8">
        <v>1</v>
      </c>
      <c r="I260" s="6" t="s">
        <v>34</v>
      </c>
      <c r="J260" s="6"/>
      <c r="K260" s="7"/>
      <c r="L260" s="7"/>
      <c r="M260" s="8" t="s">
        <v>37</v>
      </c>
      <c r="N260" s="6"/>
      <c r="O260" s="6"/>
      <c r="P260" s="7"/>
      <c r="Q260" s="7"/>
      <c r="R260" s="8" t="s">
        <v>37</v>
      </c>
      <c r="S260" s="6"/>
      <c r="T260" s="44">
        <f>+COUNTIF(Tabla133[[#This Row],[Concepto]:[Concepto3]],"Concepto Favorable")</f>
        <v>1</v>
      </c>
      <c r="U260" s="44">
        <f>+COUNTIF(Tabla133[[#This Row],[Concepto]:[Concepto3]],"Concepto No Favorable")</f>
        <v>0</v>
      </c>
      <c r="V260" s="44">
        <f>+COUNTIF(Tabla133[[#This Row],[Concepto]:[Concepto3]],"Sin meta asignada en el periodo")</f>
        <v>0</v>
      </c>
      <c r="W260" s="44">
        <f t="shared" si="3"/>
        <v>1</v>
      </c>
    </row>
    <row r="261" spans="1:23" s="44" customFormat="1" ht="60" customHeight="1" x14ac:dyDescent="0.25">
      <c r="A261" s="6" t="s">
        <v>87</v>
      </c>
      <c r="B261" s="6" t="s">
        <v>79</v>
      </c>
      <c r="C261" s="12" t="s">
        <v>355</v>
      </c>
      <c r="D261" s="6" t="s">
        <v>88</v>
      </c>
      <c r="E261" s="6"/>
      <c r="F261" s="7"/>
      <c r="G261" s="7"/>
      <c r="H261" s="8" t="s">
        <v>37</v>
      </c>
      <c r="I261" s="6"/>
      <c r="J261" s="6" t="s">
        <v>90</v>
      </c>
      <c r="K261" s="7">
        <v>1</v>
      </c>
      <c r="L261" s="7">
        <v>1</v>
      </c>
      <c r="M261" s="8">
        <v>1</v>
      </c>
      <c r="N261" s="6" t="s">
        <v>34</v>
      </c>
      <c r="O261" s="6"/>
      <c r="P261" s="7"/>
      <c r="Q261" s="7"/>
      <c r="R261" s="8" t="s">
        <v>37</v>
      </c>
      <c r="S261" s="6"/>
      <c r="T261" s="44">
        <f>+COUNTIF(Tabla133[[#This Row],[Concepto]:[Concepto3]],"Concepto Favorable")</f>
        <v>1</v>
      </c>
      <c r="U261" s="44">
        <f>+COUNTIF(Tabla133[[#This Row],[Concepto]:[Concepto3]],"Concepto No Favorable")</f>
        <v>0</v>
      </c>
      <c r="V261" s="44">
        <f>+COUNTIF(Tabla133[[#This Row],[Concepto]:[Concepto3]],"Sin meta asignada en el periodo")</f>
        <v>0</v>
      </c>
      <c r="W261" s="44">
        <f t="shared" ref="W261:W324" si="4">+T261+V261</f>
        <v>1</v>
      </c>
    </row>
    <row r="262" spans="1:23" s="44" customFormat="1" ht="60" customHeight="1" x14ac:dyDescent="0.25">
      <c r="A262" s="6" t="s">
        <v>295</v>
      </c>
      <c r="B262" s="6" t="s">
        <v>296</v>
      </c>
      <c r="C262" s="12" t="s">
        <v>355</v>
      </c>
      <c r="D262" s="6" t="s">
        <v>297</v>
      </c>
      <c r="E262" s="6" t="s">
        <v>298</v>
      </c>
      <c r="F262" s="7">
        <v>4</v>
      </c>
      <c r="G262" s="7">
        <v>4</v>
      </c>
      <c r="H262" s="8">
        <v>1</v>
      </c>
      <c r="I262" s="6" t="s">
        <v>34</v>
      </c>
      <c r="J262" s="6"/>
      <c r="K262" s="7"/>
      <c r="L262" s="7"/>
      <c r="M262" s="8" t="s">
        <v>37</v>
      </c>
      <c r="N262" s="6"/>
      <c r="O262" s="6"/>
      <c r="P262" s="7"/>
      <c r="Q262" s="7"/>
      <c r="R262" s="8" t="s">
        <v>37</v>
      </c>
      <c r="S262" s="6"/>
      <c r="T262" s="44">
        <f>+COUNTIF(Tabla133[[#This Row],[Concepto]:[Concepto3]],"Concepto Favorable")</f>
        <v>1</v>
      </c>
      <c r="U262" s="44">
        <f>+COUNTIF(Tabla133[[#This Row],[Concepto]:[Concepto3]],"Concepto No Favorable")</f>
        <v>0</v>
      </c>
      <c r="V262" s="44">
        <f>+COUNTIF(Tabla133[[#This Row],[Concepto]:[Concepto3]],"Sin meta asignada en el periodo")</f>
        <v>0</v>
      </c>
      <c r="W262" s="44">
        <f t="shared" si="4"/>
        <v>1</v>
      </c>
    </row>
    <row r="263" spans="1:23" s="44" customFormat="1" ht="60" customHeight="1" x14ac:dyDescent="0.25">
      <c r="A263" s="6" t="s">
        <v>299</v>
      </c>
      <c r="B263" s="6" t="s">
        <v>296</v>
      </c>
      <c r="C263" s="12" t="s">
        <v>355</v>
      </c>
      <c r="D263" s="6" t="s">
        <v>300</v>
      </c>
      <c r="E263" s="6" t="s">
        <v>301</v>
      </c>
      <c r="F263" s="7">
        <v>4</v>
      </c>
      <c r="G263" s="7">
        <v>4</v>
      </c>
      <c r="H263" s="8">
        <v>1</v>
      </c>
      <c r="I263" s="6" t="s">
        <v>34</v>
      </c>
      <c r="J263" s="6"/>
      <c r="K263" s="7"/>
      <c r="L263" s="7"/>
      <c r="M263" s="8" t="s">
        <v>37</v>
      </c>
      <c r="N263" s="6"/>
      <c r="O263" s="6"/>
      <c r="P263" s="7"/>
      <c r="Q263" s="7"/>
      <c r="R263" s="8" t="s">
        <v>37</v>
      </c>
      <c r="S263" s="6"/>
      <c r="T263" s="44">
        <f>+COUNTIF(Tabla133[[#This Row],[Concepto]:[Concepto3]],"Concepto Favorable")</f>
        <v>1</v>
      </c>
      <c r="U263" s="44">
        <f>+COUNTIF(Tabla133[[#This Row],[Concepto]:[Concepto3]],"Concepto No Favorable")</f>
        <v>0</v>
      </c>
      <c r="V263" s="44">
        <f>+COUNTIF(Tabla133[[#This Row],[Concepto]:[Concepto3]],"Sin meta asignada en el periodo")</f>
        <v>0</v>
      </c>
      <c r="W263" s="44">
        <f t="shared" si="4"/>
        <v>1</v>
      </c>
    </row>
    <row r="264" spans="1:23" s="44" customFormat="1" ht="60" customHeight="1" x14ac:dyDescent="0.25">
      <c r="A264" s="6" t="s">
        <v>302</v>
      </c>
      <c r="B264" s="6" t="s">
        <v>296</v>
      </c>
      <c r="C264" s="12" t="s">
        <v>355</v>
      </c>
      <c r="D264" s="6" t="s">
        <v>303</v>
      </c>
      <c r="E264" s="6" t="s">
        <v>304</v>
      </c>
      <c r="F264" s="7">
        <v>4</v>
      </c>
      <c r="G264" s="7">
        <v>4</v>
      </c>
      <c r="H264" s="8">
        <v>1</v>
      </c>
      <c r="I264" s="6" t="s">
        <v>70</v>
      </c>
      <c r="J264" s="6"/>
      <c r="K264" s="7"/>
      <c r="L264" s="7"/>
      <c r="M264" s="8" t="s">
        <v>37</v>
      </c>
      <c r="N264" s="6"/>
      <c r="O264" s="6"/>
      <c r="P264" s="7"/>
      <c r="Q264" s="7"/>
      <c r="R264" s="8" t="s">
        <v>37</v>
      </c>
      <c r="S264" s="6"/>
      <c r="T264" s="44">
        <f>+COUNTIF(Tabla133[[#This Row],[Concepto]:[Concepto3]],"Concepto Favorable")</f>
        <v>0</v>
      </c>
      <c r="U264" s="44">
        <f>+COUNTIF(Tabla133[[#This Row],[Concepto]:[Concepto3]],"Concepto No Favorable")</f>
        <v>1</v>
      </c>
      <c r="V264" s="44">
        <f>+COUNTIF(Tabla133[[#This Row],[Concepto]:[Concepto3]],"Sin meta asignada en el periodo")</f>
        <v>0</v>
      </c>
      <c r="W264" s="44">
        <f t="shared" si="4"/>
        <v>0</v>
      </c>
    </row>
    <row r="265" spans="1:23" s="44" customFormat="1" ht="60" customHeight="1" x14ac:dyDescent="0.25">
      <c r="A265" s="6" t="s">
        <v>74</v>
      </c>
      <c r="B265" s="6" t="s">
        <v>66</v>
      </c>
      <c r="C265" s="12" t="s">
        <v>355</v>
      </c>
      <c r="D265" s="6" t="s">
        <v>75</v>
      </c>
      <c r="E265" s="6"/>
      <c r="F265" s="7"/>
      <c r="G265" s="7"/>
      <c r="H265" s="8" t="s">
        <v>37</v>
      </c>
      <c r="I265" s="6"/>
      <c r="J265" s="6" t="s">
        <v>77</v>
      </c>
      <c r="K265" s="7">
        <v>1</v>
      </c>
      <c r="L265" s="7">
        <v>1</v>
      </c>
      <c r="M265" s="8">
        <v>1</v>
      </c>
      <c r="N265" s="6" t="s">
        <v>34</v>
      </c>
      <c r="O265" s="6"/>
      <c r="P265" s="7"/>
      <c r="Q265" s="7"/>
      <c r="R265" s="8" t="s">
        <v>37</v>
      </c>
      <c r="S265" s="6"/>
      <c r="T265" s="44">
        <f>+COUNTIF(Tabla133[[#This Row],[Concepto]:[Concepto3]],"Concepto Favorable")</f>
        <v>1</v>
      </c>
      <c r="U265" s="44">
        <f>+COUNTIF(Tabla133[[#This Row],[Concepto]:[Concepto3]],"Concepto No Favorable")</f>
        <v>0</v>
      </c>
      <c r="V265" s="44">
        <f>+COUNTIF(Tabla133[[#This Row],[Concepto]:[Concepto3]],"Sin meta asignada en el periodo")</f>
        <v>0</v>
      </c>
      <c r="W265" s="44">
        <f t="shared" si="4"/>
        <v>1</v>
      </c>
    </row>
    <row r="266" spans="1:23" s="44" customFormat="1" ht="60" customHeight="1" x14ac:dyDescent="0.25">
      <c r="A266" s="6" t="s">
        <v>157</v>
      </c>
      <c r="B266" s="6" t="s">
        <v>158</v>
      </c>
      <c r="C266" s="12" t="s">
        <v>355</v>
      </c>
      <c r="D266" s="6" t="s">
        <v>159</v>
      </c>
      <c r="E266" s="6"/>
      <c r="F266" s="7"/>
      <c r="G266" s="7"/>
      <c r="H266" s="8" t="s">
        <v>37</v>
      </c>
      <c r="I266" s="6"/>
      <c r="J266" s="6" t="s">
        <v>161</v>
      </c>
      <c r="K266" s="7">
        <v>1</v>
      </c>
      <c r="L266" s="7">
        <v>1</v>
      </c>
      <c r="M266" s="8">
        <v>1</v>
      </c>
      <c r="N266" s="6" t="s">
        <v>34</v>
      </c>
      <c r="O266" s="6" t="s">
        <v>162</v>
      </c>
      <c r="P266" s="7">
        <v>1</v>
      </c>
      <c r="Q266" s="7">
        <v>1</v>
      </c>
      <c r="R266" s="8">
        <v>1</v>
      </c>
      <c r="S266" s="6" t="s">
        <v>34</v>
      </c>
      <c r="T266" s="44">
        <f>+COUNTIF(Tabla133[[#This Row],[Concepto]:[Concepto3]],"Concepto Favorable")</f>
        <v>2</v>
      </c>
      <c r="U266" s="44">
        <f>+COUNTIF(Tabla133[[#This Row],[Concepto]:[Concepto3]],"Concepto No Favorable")</f>
        <v>0</v>
      </c>
      <c r="V266" s="44">
        <f>+COUNTIF(Tabla133[[#This Row],[Concepto]:[Concepto3]],"Sin meta asignada en el periodo")</f>
        <v>0</v>
      </c>
      <c r="W266" s="44">
        <f t="shared" si="4"/>
        <v>2</v>
      </c>
    </row>
    <row r="267" spans="1:23" s="44" customFormat="1" ht="60" customHeight="1" x14ac:dyDescent="0.25">
      <c r="A267" s="6" t="s">
        <v>171</v>
      </c>
      <c r="B267" s="6" t="s">
        <v>172</v>
      </c>
      <c r="C267" s="12" t="s">
        <v>355</v>
      </c>
      <c r="D267" s="6" t="s">
        <v>173</v>
      </c>
      <c r="E267" s="6" t="s">
        <v>174</v>
      </c>
      <c r="F267" s="7">
        <v>4</v>
      </c>
      <c r="G267" s="7">
        <v>4</v>
      </c>
      <c r="H267" s="8">
        <v>1</v>
      </c>
      <c r="I267" s="6" t="s">
        <v>34</v>
      </c>
      <c r="J267" s="6"/>
      <c r="K267" s="7"/>
      <c r="L267" s="7"/>
      <c r="M267" s="8" t="s">
        <v>37</v>
      </c>
      <c r="N267" s="6"/>
      <c r="O267" s="6"/>
      <c r="P267" s="7"/>
      <c r="Q267" s="7"/>
      <c r="R267" s="8" t="s">
        <v>37</v>
      </c>
      <c r="S267" s="6"/>
      <c r="T267" s="44">
        <f>+COUNTIF(Tabla133[[#This Row],[Concepto]:[Concepto3]],"Concepto Favorable")</f>
        <v>1</v>
      </c>
      <c r="U267" s="44">
        <f>+COUNTIF(Tabla133[[#This Row],[Concepto]:[Concepto3]],"Concepto No Favorable")</f>
        <v>0</v>
      </c>
      <c r="V267" s="44">
        <f>+COUNTIF(Tabla133[[#This Row],[Concepto]:[Concepto3]],"Sin meta asignada en el periodo")</f>
        <v>0</v>
      </c>
      <c r="W267" s="44">
        <f t="shared" si="4"/>
        <v>1</v>
      </c>
    </row>
    <row r="268" spans="1:23" s="44" customFormat="1" ht="60" customHeight="1" x14ac:dyDescent="0.25">
      <c r="A268" s="6" t="s">
        <v>179</v>
      </c>
      <c r="B268" s="6" t="s">
        <v>172</v>
      </c>
      <c r="C268" s="12" t="s">
        <v>355</v>
      </c>
      <c r="D268" s="6" t="s">
        <v>342</v>
      </c>
      <c r="E268" s="6"/>
      <c r="F268" s="7"/>
      <c r="G268" s="7"/>
      <c r="H268" s="8" t="s">
        <v>37</v>
      </c>
      <c r="I268" s="6"/>
      <c r="J268" s="6"/>
      <c r="K268" s="7"/>
      <c r="L268" s="7"/>
      <c r="M268" s="8" t="s">
        <v>37</v>
      </c>
      <c r="N268" s="6"/>
      <c r="O268" s="6" t="s">
        <v>183</v>
      </c>
      <c r="P268" s="7">
        <v>1</v>
      </c>
      <c r="Q268" s="7">
        <v>1</v>
      </c>
      <c r="R268" s="8">
        <v>1</v>
      </c>
      <c r="S268" s="6" t="s">
        <v>34</v>
      </c>
      <c r="T268" s="44">
        <f>+COUNTIF(Tabla133[[#This Row],[Concepto]:[Concepto3]],"Concepto Favorable")</f>
        <v>1</v>
      </c>
      <c r="U268" s="44">
        <f>+COUNTIF(Tabla133[[#This Row],[Concepto]:[Concepto3]],"Concepto No Favorable")</f>
        <v>0</v>
      </c>
      <c r="V268" s="44">
        <f>+COUNTIF(Tabla133[[#This Row],[Concepto]:[Concepto3]],"Sin meta asignada en el periodo")</f>
        <v>0</v>
      </c>
      <c r="W268" s="44">
        <f t="shared" si="4"/>
        <v>1</v>
      </c>
    </row>
    <row r="269" spans="1:23" s="44" customFormat="1" ht="60" customHeight="1" x14ac:dyDescent="0.25">
      <c r="A269" s="6" t="s">
        <v>106</v>
      </c>
      <c r="B269" s="6" t="s">
        <v>107</v>
      </c>
      <c r="C269" s="12" t="s">
        <v>355</v>
      </c>
      <c r="D269" s="6" t="s">
        <v>108</v>
      </c>
      <c r="E269" s="6" t="s">
        <v>109</v>
      </c>
      <c r="F269" s="7">
        <v>24</v>
      </c>
      <c r="G269" s="7">
        <v>24</v>
      </c>
      <c r="H269" s="8">
        <v>1</v>
      </c>
      <c r="I269" s="6" t="s">
        <v>34</v>
      </c>
      <c r="J269" s="6" t="s">
        <v>110</v>
      </c>
      <c r="K269" s="7">
        <v>1</v>
      </c>
      <c r="L269" s="7">
        <v>1</v>
      </c>
      <c r="M269" s="8">
        <v>1</v>
      </c>
      <c r="N269" s="6" t="s">
        <v>34</v>
      </c>
      <c r="O269" s="6" t="s">
        <v>111</v>
      </c>
      <c r="P269" s="7">
        <v>4</v>
      </c>
      <c r="Q269" s="7">
        <v>4</v>
      </c>
      <c r="R269" s="8">
        <v>1</v>
      </c>
      <c r="S269" s="6" t="s">
        <v>70</v>
      </c>
      <c r="T269" s="44">
        <f>+COUNTIF(Tabla133[[#This Row],[Concepto]:[Concepto3]],"Concepto Favorable")</f>
        <v>2</v>
      </c>
      <c r="U269" s="44">
        <f>+COUNTIF(Tabla133[[#This Row],[Concepto]:[Concepto3]],"Concepto No Favorable")</f>
        <v>1</v>
      </c>
      <c r="V269" s="44">
        <f>+COUNTIF(Tabla133[[#This Row],[Concepto]:[Concepto3]],"Sin meta asignada en el periodo")</f>
        <v>0</v>
      </c>
      <c r="W269" s="44">
        <f t="shared" si="4"/>
        <v>2</v>
      </c>
    </row>
    <row r="270" spans="1:23" s="44" customFormat="1" ht="60" customHeight="1" x14ac:dyDescent="0.25">
      <c r="A270" s="6" t="s">
        <v>112</v>
      </c>
      <c r="B270" s="6" t="s">
        <v>107</v>
      </c>
      <c r="C270" s="12" t="s">
        <v>355</v>
      </c>
      <c r="D270" s="6" t="s">
        <v>113</v>
      </c>
      <c r="E270" s="6" t="s">
        <v>114</v>
      </c>
      <c r="F270" s="7">
        <v>24</v>
      </c>
      <c r="G270" s="7">
        <v>24</v>
      </c>
      <c r="H270" s="8">
        <v>1</v>
      </c>
      <c r="I270" s="6" t="s">
        <v>34</v>
      </c>
      <c r="J270" s="6"/>
      <c r="K270" s="7"/>
      <c r="L270" s="7"/>
      <c r="M270" s="8" t="s">
        <v>37</v>
      </c>
      <c r="N270" s="6"/>
      <c r="O270" s="6" t="s">
        <v>111</v>
      </c>
      <c r="P270" s="7">
        <v>4</v>
      </c>
      <c r="Q270" s="7">
        <v>4</v>
      </c>
      <c r="R270" s="8">
        <v>1</v>
      </c>
      <c r="S270" s="6" t="s">
        <v>70</v>
      </c>
      <c r="T270" s="44">
        <f>+COUNTIF(Tabla133[[#This Row],[Concepto]:[Concepto3]],"Concepto Favorable")</f>
        <v>1</v>
      </c>
      <c r="U270" s="44">
        <f>+COUNTIF(Tabla133[[#This Row],[Concepto]:[Concepto3]],"Concepto No Favorable")</f>
        <v>1</v>
      </c>
      <c r="V270" s="44">
        <f>+COUNTIF(Tabla133[[#This Row],[Concepto]:[Concepto3]],"Sin meta asignada en el periodo")</f>
        <v>0</v>
      </c>
      <c r="W270" s="44">
        <f t="shared" si="4"/>
        <v>1</v>
      </c>
    </row>
    <row r="271" spans="1:23" s="44" customFormat="1" ht="60" customHeight="1" x14ac:dyDescent="0.25">
      <c r="A271" s="6" t="s">
        <v>142</v>
      </c>
      <c r="B271" s="6" t="s">
        <v>143</v>
      </c>
      <c r="C271" s="12" t="s">
        <v>355</v>
      </c>
      <c r="D271" s="6" t="s">
        <v>144</v>
      </c>
      <c r="E271" s="6"/>
      <c r="F271" s="7"/>
      <c r="G271" s="7"/>
      <c r="H271" s="8" t="s">
        <v>37</v>
      </c>
      <c r="I271" s="6"/>
      <c r="J271" s="6" t="s">
        <v>146</v>
      </c>
      <c r="K271" s="7">
        <v>2</v>
      </c>
      <c r="L271" s="7">
        <v>2</v>
      </c>
      <c r="M271" s="8">
        <v>1</v>
      </c>
      <c r="N271" s="6" t="s">
        <v>34</v>
      </c>
      <c r="O271" s="6" t="s">
        <v>147</v>
      </c>
      <c r="P271" s="7">
        <v>1</v>
      </c>
      <c r="Q271" s="7">
        <v>1</v>
      </c>
      <c r="R271" s="8">
        <v>1</v>
      </c>
      <c r="S271" s="6" t="s">
        <v>34</v>
      </c>
      <c r="T271" s="44">
        <f>+COUNTIF(Tabla133[[#This Row],[Concepto]:[Concepto3]],"Concepto Favorable")</f>
        <v>2</v>
      </c>
      <c r="U271" s="44">
        <f>+COUNTIF(Tabla133[[#This Row],[Concepto]:[Concepto3]],"Concepto No Favorable")</f>
        <v>0</v>
      </c>
      <c r="V271" s="44">
        <f>+COUNTIF(Tabla133[[#This Row],[Concepto]:[Concepto3]],"Sin meta asignada en el periodo")</f>
        <v>0</v>
      </c>
      <c r="W271" s="44">
        <f t="shared" si="4"/>
        <v>2</v>
      </c>
    </row>
    <row r="272" spans="1:23" s="44" customFormat="1" ht="60" customHeight="1" x14ac:dyDescent="0.25">
      <c r="A272" s="6" t="s">
        <v>148</v>
      </c>
      <c r="B272" s="6" t="s">
        <v>143</v>
      </c>
      <c r="C272" s="12" t="s">
        <v>355</v>
      </c>
      <c r="D272" s="6" t="s">
        <v>149</v>
      </c>
      <c r="E272" s="6"/>
      <c r="F272" s="7"/>
      <c r="G272" s="7"/>
      <c r="H272" s="8" t="s">
        <v>37</v>
      </c>
      <c r="I272" s="6"/>
      <c r="J272" s="6" t="s">
        <v>151</v>
      </c>
      <c r="K272" s="7">
        <v>1</v>
      </c>
      <c r="L272" s="7">
        <v>1</v>
      </c>
      <c r="M272" s="8">
        <v>1</v>
      </c>
      <c r="N272" s="6" t="s">
        <v>34</v>
      </c>
      <c r="O272" s="6"/>
      <c r="P272" s="7"/>
      <c r="Q272" s="7"/>
      <c r="R272" s="8" t="s">
        <v>37</v>
      </c>
      <c r="S272" s="6"/>
      <c r="T272" s="44">
        <f>+COUNTIF(Tabla133[[#This Row],[Concepto]:[Concepto3]],"Concepto Favorable")</f>
        <v>1</v>
      </c>
      <c r="U272" s="44">
        <f>+COUNTIF(Tabla133[[#This Row],[Concepto]:[Concepto3]],"Concepto No Favorable")</f>
        <v>0</v>
      </c>
      <c r="V272" s="44">
        <f>+COUNTIF(Tabla133[[#This Row],[Concepto]:[Concepto3]],"Sin meta asignada en el periodo")</f>
        <v>0</v>
      </c>
      <c r="W272" s="44">
        <f t="shared" si="4"/>
        <v>1</v>
      </c>
    </row>
    <row r="273" spans="1:23" s="44" customFormat="1" ht="60" customHeight="1" x14ac:dyDescent="0.25">
      <c r="A273" s="6" t="s">
        <v>92</v>
      </c>
      <c r="B273" s="6" t="s">
        <v>93</v>
      </c>
      <c r="C273" s="12" t="s">
        <v>355</v>
      </c>
      <c r="D273" s="6" t="s">
        <v>341</v>
      </c>
      <c r="E273" s="6" t="s">
        <v>95</v>
      </c>
      <c r="F273" s="7">
        <v>4</v>
      </c>
      <c r="G273" s="7">
        <v>4</v>
      </c>
      <c r="H273" s="8">
        <v>1</v>
      </c>
      <c r="I273" s="6" t="s">
        <v>34</v>
      </c>
      <c r="J273" s="6"/>
      <c r="K273" s="7"/>
      <c r="L273" s="7"/>
      <c r="M273" s="8" t="s">
        <v>37</v>
      </c>
      <c r="N273" s="6"/>
      <c r="O273" s="6"/>
      <c r="P273" s="7"/>
      <c r="Q273" s="7"/>
      <c r="R273" s="8" t="s">
        <v>37</v>
      </c>
      <c r="S273" s="6"/>
      <c r="T273" s="44">
        <f>+COUNTIF(Tabla133[[#This Row],[Concepto]:[Concepto3]],"Concepto Favorable")</f>
        <v>1</v>
      </c>
      <c r="U273" s="44">
        <f>+COUNTIF(Tabla133[[#This Row],[Concepto]:[Concepto3]],"Concepto No Favorable")</f>
        <v>0</v>
      </c>
      <c r="V273" s="44">
        <f>+COUNTIF(Tabla133[[#This Row],[Concepto]:[Concepto3]],"Sin meta asignada en el periodo")</f>
        <v>0</v>
      </c>
      <c r="W273" s="44">
        <f t="shared" si="4"/>
        <v>1</v>
      </c>
    </row>
    <row r="274" spans="1:23" s="44" customFormat="1" ht="60" customHeight="1" x14ac:dyDescent="0.25">
      <c r="A274" s="6" t="s">
        <v>99</v>
      </c>
      <c r="B274" s="6" t="s">
        <v>93</v>
      </c>
      <c r="C274" s="12" t="s">
        <v>355</v>
      </c>
      <c r="D274" s="6" t="s">
        <v>100</v>
      </c>
      <c r="E274" s="6" t="s">
        <v>101</v>
      </c>
      <c r="F274" s="7">
        <v>4</v>
      </c>
      <c r="G274" s="7">
        <v>4</v>
      </c>
      <c r="H274" s="8">
        <v>1</v>
      </c>
      <c r="I274" s="6" t="s">
        <v>34</v>
      </c>
      <c r="J274" s="6"/>
      <c r="K274" s="7"/>
      <c r="L274" s="7"/>
      <c r="M274" s="8" t="s">
        <v>37</v>
      </c>
      <c r="N274" s="6"/>
      <c r="O274" s="6"/>
      <c r="P274" s="7"/>
      <c r="Q274" s="7"/>
      <c r="R274" s="8" t="s">
        <v>37</v>
      </c>
      <c r="S274" s="6"/>
      <c r="T274" s="44">
        <f>+COUNTIF(Tabla133[[#This Row],[Concepto]:[Concepto3]],"Concepto Favorable")</f>
        <v>1</v>
      </c>
      <c r="U274" s="44">
        <f>+COUNTIF(Tabla133[[#This Row],[Concepto]:[Concepto3]],"Concepto No Favorable")</f>
        <v>0</v>
      </c>
      <c r="V274" s="44">
        <f>+COUNTIF(Tabla133[[#This Row],[Concepto]:[Concepto3]],"Sin meta asignada en el periodo")</f>
        <v>0</v>
      </c>
      <c r="W274" s="44">
        <f t="shared" si="4"/>
        <v>1</v>
      </c>
    </row>
    <row r="275" spans="1:23" s="44" customFormat="1" ht="60" customHeight="1" x14ac:dyDescent="0.25">
      <c r="A275" s="12" t="s">
        <v>125</v>
      </c>
      <c r="B275" s="12" t="s">
        <v>121</v>
      </c>
      <c r="C275" s="12" t="s">
        <v>355</v>
      </c>
      <c r="D275" s="12" t="s">
        <v>126</v>
      </c>
      <c r="E275" s="12" t="s">
        <v>127</v>
      </c>
      <c r="F275" s="13">
        <v>1</v>
      </c>
      <c r="G275" s="13">
        <v>1</v>
      </c>
      <c r="H275" s="8">
        <v>1</v>
      </c>
      <c r="I275" s="12" t="s">
        <v>34</v>
      </c>
      <c r="J275" s="12"/>
      <c r="K275" s="13"/>
      <c r="L275" s="13"/>
      <c r="M275" s="8" t="s">
        <v>37</v>
      </c>
      <c r="N275" s="12"/>
      <c r="O275" s="12"/>
      <c r="P275" s="13"/>
      <c r="Q275" s="13"/>
      <c r="R275" s="14" t="s">
        <v>37</v>
      </c>
      <c r="S275" s="12"/>
      <c r="T275" s="44">
        <f>+COUNTIF(Tabla133[[#This Row],[Concepto]:[Concepto3]],"Concepto Favorable")</f>
        <v>1</v>
      </c>
      <c r="U275" s="44">
        <f>+COUNTIF(Tabla133[[#This Row],[Concepto]:[Concepto3]],"Concepto No Favorable")</f>
        <v>0</v>
      </c>
      <c r="V275" s="44">
        <f>+COUNTIF(Tabla133[[#This Row],[Concepto]:[Concepto3]],"Sin meta asignada en el periodo")</f>
        <v>0</v>
      </c>
      <c r="W275" s="44">
        <f t="shared" si="4"/>
        <v>1</v>
      </c>
    </row>
    <row r="276" spans="1:23" s="44" customFormat="1" ht="60" customHeight="1" x14ac:dyDescent="0.25">
      <c r="A276" s="6" t="s">
        <v>78</v>
      </c>
      <c r="B276" s="6" t="s">
        <v>79</v>
      </c>
      <c r="C276" s="12" t="s">
        <v>356</v>
      </c>
      <c r="D276" s="6" t="s">
        <v>80</v>
      </c>
      <c r="E276" s="6" t="s">
        <v>81</v>
      </c>
      <c r="F276" s="7">
        <v>1</v>
      </c>
      <c r="G276" s="7">
        <v>1</v>
      </c>
      <c r="H276" s="8">
        <v>1</v>
      </c>
      <c r="I276" s="6" t="s">
        <v>34</v>
      </c>
      <c r="J276" s="6"/>
      <c r="K276" s="7"/>
      <c r="L276" s="7"/>
      <c r="M276" s="8" t="s">
        <v>37</v>
      </c>
      <c r="N276" s="6"/>
      <c r="O276" s="6"/>
      <c r="P276" s="7"/>
      <c r="Q276" s="7"/>
      <c r="R276" s="8" t="s">
        <v>37</v>
      </c>
      <c r="S276" s="6"/>
      <c r="T276" s="44">
        <f>+COUNTIF(Tabla133[[#This Row],[Concepto]:[Concepto3]],"Concepto Favorable")</f>
        <v>1</v>
      </c>
      <c r="U276" s="44">
        <f>+COUNTIF(Tabla133[[#This Row],[Concepto]:[Concepto3]],"Concepto No Favorable")</f>
        <v>0</v>
      </c>
      <c r="V276" s="44">
        <f>+COUNTIF(Tabla133[[#This Row],[Concepto]:[Concepto3]],"Sin meta asignada en el periodo")</f>
        <v>0</v>
      </c>
      <c r="W276" s="44">
        <f t="shared" si="4"/>
        <v>1</v>
      </c>
    </row>
    <row r="277" spans="1:23" s="44" customFormat="1" ht="60" customHeight="1" x14ac:dyDescent="0.25">
      <c r="A277" s="6" t="s">
        <v>83</v>
      </c>
      <c r="B277" s="6" t="s">
        <v>79</v>
      </c>
      <c r="C277" s="12" t="s">
        <v>356</v>
      </c>
      <c r="D277" s="6" t="s">
        <v>84</v>
      </c>
      <c r="E277" s="6" t="s">
        <v>85</v>
      </c>
      <c r="F277" s="7">
        <v>0</v>
      </c>
      <c r="G277" s="7">
        <v>0</v>
      </c>
      <c r="H277" s="8" t="s">
        <v>37</v>
      </c>
      <c r="I277" s="6" t="s">
        <v>43</v>
      </c>
      <c r="J277" s="6"/>
      <c r="K277" s="7"/>
      <c r="L277" s="7"/>
      <c r="M277" s="8" t="s">
        <v>37</v>
      </c>
      <c r="N277" s="6"/>
      <c r="O277" s="6"/>
      <c r="P277" s="7"/>
      <c r="Q277" s="7"/>
      <c r="R277" s="8" t="s">
        <v>37</v>
      </c>
      <c r="S277" s="6"/>
      <c r="T277" s="44">
        <f>+COUNTIF(Tabla133[[#This Row],[Concepto]:[Concepto3]],"Concepto Favorable")</f>
        <v>0</v>
      </c>
      <c r="U277" s="44">
        <f>+COUNTIF(Tabla133[[#This Row],[Concepto]:[Concepto3]],"Concepto No Favorable")</f>
        <v>0</v>
      </c>
      <c r="V277" s="44">
        <f>+COUNTIF(Tabla133[[#This Row],[Concepto]:[Concepto3]],"Sin meta asignada en el periodo")</f>
        <v>1</v>
      </c>
      <c r="W277" s="44">
        <f t="shared" si="4"/>
        <v>1</v>
      </c>
    </row>
    <row r="278" spans="1:23" s="44" customFormat="1" ht="60" customHeight="1" x14ac:dyDescent="0.25">
      <c r="A278" s="6" t="s">
        <v>87</v>
      </c>
      <c r="B278" s="6" t="s">
        <v>79</v>
      </c>
      <c r="C278" s="12" t="s">
        <v>356</v>
      </c>
      <c r="D278" s="6" t="s">
        <v>88</v>
      </c>
      <c r="E278" s="6"/>
      <c r="F278" s="7"/>
      <c r="G278" s="7"/>
      <c r="H278" s="8" t="s">
        <v>37</v>
      </c>
      <c r="I278" s="6"/>
      <c r="J278" s="6" t="s">
        <v>90</v>
      </c>
      <c r="K278" s="7">
        <v>1</v>
      </c>
      <c r="L278" s="7">
        <v>1</v>
      </c>
      <c r="M278" s="8">
        <v>1</v>
      </c>
      <c r="N278" s="6" t="s">
        <v>34</v>
      </c>
      <c r="O278" s="6"/>
      <c r="P278" s="7"/>
      <c r="Q278" s="7"/>
      <c r="R278" s="8" t="s">
        <v>37</v>
      </c>
      <c r="S278" s="6"/>
      <c r="T278" s="44">
        <f>+COUNTIF(Tabla133[[#This Row],[Concepto]:[Concepto3]],"Concepto Favorable")</f>
        <v>1</v>
      </c>
      <c r="U278" s="44">
        <f>+COUNTIF(Tabla133[[#This Row],[Concepto]:[Concepto3]],"Concepto No Favorable")</f>
        <v>0</v>
      </c>
      <c r="V278" s="44">
        <f>+COUNTIF(Tabla133[[#This Row],[Concepto]:[Concepto3]],"Sin meta asignada en el periodo")</f>
        <v>0</v>
      </c>
      <c r="W278" s="44">
        <f t="shared" si="4"/>
        <v>1</v>
      </c>
    </row>
    <row r="279" spans="1:23" s="44" customFormat="1" ht="60" customHeight="1" x14ac:dyDescent="0.25">
      <c r="A279" s="6" t="s">
        <v>295</v>
      </c>
      <c r="B279" s="6" t="s">
        <v>296</v>
      </c>
      <c r="C279" s="12" t="s">
        <v>356</v>
      </c>
      <c r="D279" s="6" t="s">
        <v>297</v>
      </c>
      <c r="E279" s="6" t="s">
        <v>298</v>
      </c>
      <c r="F279" s="7">
        <v>4</v>
      </c>
      <c r="G279" s="7">
        <v>4</v>
      </c>
      <c r="H279" s="8">
        <v>1</v>
      </c>
      <c r="I279" s="6" t="s">
        <v>34</v>
      </c>
      <c r="J279" s="6"/>
      <c r="K279" s="7"/>
      <c r="L279" s="7"/>
      <c r="M279" s="8" t="s">
        <v>37</v>
      </c>
      <c r="N279" s="6"/>
      <c r="O279" s="6"/>
      <c r="P279" s="7"/>
      <c r="Q279" s="7"/>
      <c r="R279" s="8" t="s">
        <v>37</v>
      </c>
      <c r="S279" s="6"/>
      <c r="T279" s="44">
        <f>+COUNTIF(Tabla133[[#This Row],[Concepto]:[Concepto3]],"Concepto Favorable")</f>
        <v>1</v>
      </c>
      <c r="U279" s="44">
        <f>+COUNTIF(Tabla133[[#This Row],[Concepto]:[Concepto3]],"Concepto No Favorable")</f>
        <v>0</v>
      </c>
      <c r="V279" s="44">
        <f>+COUNTIF(Tabla133[[#This Row],[Concepto]:[Concepto3]],"Sin meta asignada en el periodo")</f>
        <v>0</v>
      </c>
      <c r="W279" s="44">
        <f t="shared" si="4"/>
        <v>1</v>
      </c>
    </row>
    <row r="280" spans="1:23" s="44" customFormat="1" ht="60" customHeight="1" x14ac:dyDescent="0.25">
      <c r="A280" s="6" t="s">
        <v>299</v>
      </c>
      <c r="B280" s="6" t="s">
        <v>296</v>
      </c>
      <c r="C280" s="12" t="s">
        <v>356</v>
      </c>
      <c r="D280" s="6" t="s">
        <v>300</v>
      </c>
      <c r="E280" s="6" t="s">
        <v>301</v>
      </c>
      <c r="F280" s="7">
        <v>0</v>
      </c>
      <c r="G280" s="7">
        <v>0</v>
      </c>
      <c r="H280" s="8" t="s">
        <v>37</v>
      </c>
      <c r="I280" s="6" t="s">
        <v>43</v>
      </c>
      <c r="J280" s="6"/>
      <c r="K280" s="7"/>
      <c r="L280" s="7"/>
      <c r="M280" s="8" t="s">
        <v>37</v>
      </c>
      <c r="N280" s="6"/>
      <c r="O280" s="6"/>
      <c r="P280" s="7"/>
      <c r="Q280" s="7"/>
      <c r="R280" s="8" t="s">
        <v>37</v>
      </c>
      <c r="S280" s="6"/>
      <c r="T280" s="44">
        <f>+COUNTIF(Tabla133[[#This Row],[Concepto]:[Concepto3]],"Concepto Favorable")</f>
        <v>0</v>
      </c>
      <c r="U280" s="44">
        <f>+COUNTIF(Tabla133[[#This Row],[Concepto]:[Concepto3]],"Concepto No Favorable")</f>
        <v>0</v>
      </c>
      <c r="V280" s="44">
        <f>+COUNTIF(Tabla133[[#This Row],[Concepto]:[Concepto3]],"Sin meta asignada en el periodo")</f>
        <v>1</v>
      </c>
      <c r="W280" s="44">
        <f t="shared" si="4"/>
        <v>1</v>
      </c>
    </row>
    <row r="281" spans="1:23" s="44" customFormat="1" ht="60" customHeight="1" x14ac:dyDescent="0.25">
      <c r="A281" s="6" t="s">
        <v>302</v>
      </c>
      <c r="B281" s="6" t="s">
        <v>296</v>
      </c>
      <c r="C281" s="12" t="s">
        <v>356</v>
      </c>
      <c r="D281" s="6" t="s">
        <v>303</v>
      </c>
      <c r="E281" s="6" t="s">
        <v>304</v>
      </c>
      <c r="F281" s="7">
        <v>4</v>
      </c>
      <c r="G281" s="7">
        <v>4</v>
      </c>
      <c r="H281" s="8">
        <v>1</v>
      </c>
      <c r="I281" s="6" t="s">
        <v>34</v>
      </c>
      <c r="J281" s="6"/>
      <c r="K281" s="7"/>
      <c r="L281" s="7"/>
      <c r="M281" s="8" t="s">
        <v>37</v>
      </c>
      <c r="N281" s="6"/>
      <c r="O281" s="6"/>
      <c r="P281" s="7"/>
      <c r="Q281" s="7"/>
      <c r="R281" s="8" t="s">
        <v>37</v>
      </c>
      <c r="S281" s="6"/>
      <c r="T281" s="44">
        <f>+COUNTIF(Tabla133[[#This Row],[Concepto]:[Concepto3]],"Concepto Favorable")</f>
        <v>1</v>
      </c>
      <c r="U281" s="44">
        <f>+COUNTIF(Tabla133[[#This Row],[Concepto]:[Concepto3]],"Concepto No Favorable")</f>
        <v>0</v>
      </c>
      <c r="V281" s="44">
        <f>+COUNTIF(Tabla133[[#This Row],[Concepto]:[Concepto3]],"Sin meta asignada en el periodo")</f>
        <v>0</v>
      </c>
      <c r="W281" s="44">
        <f t="shared" si="4"/>
        <v>1</v>
      </c>
    </row>
    <row r="282" spans="1:23" s="44" customFormat="1" ht="60" customHeight="1" x14ac:dyDescent="0.25">
      <c r="A282" s="6" t="s">
        <v>74</v>
      </c>
      <c r="B282" s="6" t="s">
        <v>66</v>
      </c>
      <c r="C282" s="12" t="s">
        <v>356</v>
      </c>
      <c r="D282" s="6" t="s">
        <v>75</v>
      </c>
      <c r="E282" s="6"/>
      <c r="F282" s="7"/>
      <c r="G282" s="7"/>
      <c r="H282" s="8" t="s">
        <v>37</v>
      </c>
      <c r="I282" s="6"/>
      <c r="J282" s="6" t="s">
        <v>77</v>
      </c>
      <c r="K282" s="7">
        <v>0</v>
      </c>
      <c r="L282" s="7">
        <v>0</v>
      </c>
      <c r="M282" s="8" t="s">
        <v>37</v>
      </c>
      <c r="N282" s="6" t="s">
        <v>43</v>
      </c>
      <c r="O282" s="6"/>
      <c r="P282" s="7"/>
      <c r="Q282" s="7"/>
      <c r="R282" s="8" t="s">
        <v>37</v>
      </c>
      <c r="S282" s="6"/>
      <c r="T282" s="44">
        <f>+COUNTIF(Tabla133[[#This Row],[Concepto]:[Concepto3]],"Concepto Favorable")</f>
        <v>0</v>
      </c>
      <c r="U282" s="44">
        <f>+COUNTIF(Tabla133[[#This Row],[Concepto]:[Concepto3]],"Concepto No Favorable")</f>
        <v>0</v>
      </c>
      <c r="V282" s="44">
        <f>+COUNTIF(Tabla133[[#This Row],[Concepto]:[Concepto3]],"Sin meta asignada en el periodo")</f>
        <v>1</v>
      </c>
      <c r="W282" s="44">
        <f t="shared" si="4"/>
        <v>1</v>
      </c>
    </row>
    <row r="283" spans="1:23" s="44" customFormat="1" ht="60" customHeight="1" x14ac:dyDescent="0.25">
      <c r="A283" s="6" t="s">
        <v>157</v>
      </c>
      <c r="B283" s="6" t="s">
        <v>158</v>
      </c>
      <c r="C283" s="12" t="s">
        <v>356</v>
      </c>
      <c r="D283" s="6" t="s">
        <v>159</v>
      </c>
      <c r="E283" s="6"/>
      <c r="F283" s="7"/>
      <c r="G283" s="7"/>
      <c r="H283" s="8" t="s">
        <v>37</v>
      </c>
      <c r="I283" s="6"/>
      <c r="J283" s="6" t="s">
        <v>161</v>
      </c>
      <c r="K283" s="7">
        <v>1</v>
      </c>
      <c r="L283" s="7">
        <v>1</v>
      </c>
      <c r="M283" s="8">
        <v>1</v>
      </c>
      <c r="N283" s="6" t="s">
        <v>34</v>
      </c>
      <c r="O283" s="6" t="s">
        <v>162</v>
      </c>
      <c r="P283" s="7">
        <v>1</v>
      </c>
      <c r="Q283" s="7">
        <v>1</v>
      </c>
      <c r="R283" s="8">
        <v>1</v>
      </c>
      <c r="S283" s="6" t="s">
        <v>34</v>
      </c>
      <c r="T283" s="44">
        <f>+COUNTIF(Tabla133[[#This Row],[Concepto]:[Concepto3]],"Concepto Favorable")</f>
        <v>2</v>
      </c>
      <c r="U283" s="44">
        <f>+COUNTIF(Tabla133[[#This Row],[Concepto]:[Concepto3]],"Concepto No Favorable")</f>
        <v>0</v>
      </c>
      <c r="V283" s="44">
        <f>+COUNTIF(Tabla133[[#This Row],[Concepto]:[Concepto3]],"Sin meta asignada en el periodo")</f>
        <v>0</v>
      </c>
      <c r="W283" s="44">
        <f t="shared" si="4"/>
        <v>2</v>
      </c>
    </row>
    <row r="284" spans="1:23" s="44" customFormat="1" ht="60" customHeight="1" x14ac:dyDescent="0.25">
      <c r="A284" s="6" t="s">
        <v>171</v>
      </c>
      <c r="B284" s="6" t="s">
        <v>172</v>
      </c>
      <c r="C284" s="12" t="s">
        <v>356</v>
      </c>
      <c r="D284" s="6" t="s">
        <v>173</v>
      </c>
      <c r="E284" s="6" t="s">
        <v>174</v>
      </c>
      <c r="F284" s="7">
        <v>4</v>
      </c>
      <c r="G284" s="7">
        <v>4</v>
      </c>
      <c r="H284" s="8">
        <v>1</v>
      </c>
      <c r="I284" s="6" t="s">
        <v>34</v>
      </c>
      <c r="J284" s="6"/>
      <c r="K284" s="7"/>
      <c r="L284" s="7"/>
      <c r="M284" s="8" t="s">
        <v>37</v>
      </c>
      <c r="N284" s="6"/>
      <c r="O284" s="6"/>
      <c r="P284" s="7"/>
      <c r="Q284" s="7"/>
      <c r="R284" s="8" t="s">
        <v>37</v>
      </c>
      <c r="S284" s="6"/>
      <c r="T284" s="44">
        <f>+COUNTIF(Tabla133[[#This Row],[Concepto]:[Concepto3]],"Concepto Favorable")</f>
        <v>1</v>
      </c>
      <c r="U284" s="44">
        <f>+COUNTIF(Tabla133[[#This Row],[Concepto]:[Concepto3]],"Concepto No Favorable")</f>
        <v>0</v>
      </c>
      <c r="V284" s="44">
        <f>+COUNTIF(Tabla133[[#This Row],[Concepto]:[Concepto3]],"Sin meta asignada en el periodo")</f>
        <v>0</v>
      </c>
      <c r="W284" s="44">
        <f t="shared" si="4"/>
        <v>1</v>
      </c>
    </row>
    <row r="285" spans="1:23" s="44" customFormat="1" ht="60" customHeight="1" x14ac:dyDescent="0.25">
      <c r="A285" s="6" t="s">
        <v>179</v>
      </c>
      <c r="B285" s="6" t="s">
        <v>172</v>
      </c>
      <c r="C285" s="12" t="s">
        <v>356</v>
      </c>
      <c r="D285" s="6" t="s">
        <v>342</v>
      </c>
      <c r="E285" s="6"/>
      <c r="F285" s="7"/>
      <c r="G285" s="7"/>
      <c r="H285" s="8" t="s">
        <v>37</v>
      </c>
      <c r="I285" s="6"/>
      <c r="J285" s="6"/>
      <c r="K285" s="7"/>
      <c r="L285" s="7"/>
      <c r="M285" s="8" t="s">
        <v>37</v>
      </c>
      <c r="N285" s="6"/>
      <c r="O285" s="6" t="s">
        <v>183</v>
      </c>
      <c r="P285" s="7">
        <v>0</v>
      </c>
      <c r="Q285" s="7">
        <v>0</v>
      </c>
      <c r="R285" s="8" t="s">
        <v>37</v>
      </c>
      <c r="S285" s="6" t="s">
        <v>43</v>
      </c>
      <c r="T285" s="44">
        <f>+COUNTIF(Tabla133[[#This Row],[Concepto]:[Concepto3]],"Concepto Favorable")</f>
        <v>0</v>
      </c>
      <c r="U285" s="44">
        <f>+COUNTIF(Tabla133[[#This Row],[Concepto]:[Concepto3]],"Concepto No Favorable")</f>
        <v>0</v>
      </c>
      <c r="V285" s="44">
        <f>+COUNTIF(Tabla133[[#This Row],[Concepto]:[Concepto3]],"Sin meta asignada en el periodo")</f>
        <v>1</v>
      </c>
      <c r="W285" s="44">
        <f t="shared" si="4"/>
        <v>1</v>
      </c>
    </row>
    <row r="286" spans="1:23" s="44" customFormat="1" ht="60" customHeight="1" x14ac:dyDescent="0.25">
      <c r="A286" s="6" t="s">
        <v>106</v>
      </c>
      <c r="B286" s="6" t="s">
        <v>107</v>
      </c>
      <c r="C286" s="12" t="s">
        <v>356</v>
      </c>
      <c r="D286" s="6" t="s">
        <v>108</v>
      </c>
      <c r="E286" s="6" t="s">
        <v>109</v>
      </c>
      <c r="F286" s="7">
        <v>16</v>
      </c>
      <c r="G286" s="7">
        <v>16</v>
      </c>
      <c r="H286" s="8">
        <v>1</v>
      </c>
      <c r="I286" s="6" t="s">
        <v>34</v>
      </c>
      <c r="J286" s="6" t="s">
        <v>110</v>
      </c>
      <c r="K286" s="7">
        <v>0</v>
      </c>
      <c r="L286" s="7">
        <v>0</v>
      </c>
      <c r="M286" s="8" t="s">
        <v>37</v>
      </c>
      <c r="N286" s="6" t="s">
        <v>34</v>
      </c>
      <c r="O286" s="6" t="s">
        <v>111</v>
      </c>
      <c r="P286" s="7">
        <v>4</v>
      </c>
      <c r="Q286" s="7">
        <v>4</v>
      </c>
      <c r="R286" s="8">
        <v>1</v>
      </c>
      <c r="S286" s="6" t="s">
        <v>34</v>
      </c>
      <c r="T286" s="44">
        <f>+COUNTIF(Tabla133[[#This Row],[Concepto]:[Concepto3]],"Concepto Favorable")</f>
        <v>3</v>
      </c>
      <c r="U286" s="44">
        <f>+COUNTIF(Tabla133[[#This Row],[Concepto]:[Concepto3]],"Concepto No Favorable")</f>
        <v>0</v>
      </c>
      <c r="V286" s="44">
        <f>+COUNTIF(Tabla133[[#This Row],[Concepto]:[Concepto3]],"Sin meta asignada en el periodo")</f>
        <v>0</v>
      </c>
      <c r="W286" s="44">
        <f t="shared" si="4"/>
        <v>3</v>
      </c>
    </row>
    <row r="287" spans="1:23" s="44" customFormat="1" ht="60" customHeight="1" x14ac:dyDescent="0.25">
      <c r="A287" s="6" t="s">
        <v>112</v>
      </c>
      <c r="B287" s="6" t="s">
        <v>107</v>
      </c>
      <c r="C287" s="12" t="s">
        <v>356</v>
      </c>
      <c r="D287" s="6" t="s">
        <v>113</v>
      </c>
      <c r="E287" s="6" t="s">
        <v>114</v>
      </c>
      <c r="F287" s="7">
        <v>16</v>
      </c>
      <c r="G287" s="7">
        <v>16</v>
      </c>
      <c r="H287" s="8">
        <v>1</v>
      </c>
      <c r="I287" s="6" t="s">
        <v>34</v>
      </c>
      <c r="J287" s="6"/>
      <c r="K287" s="7"/>
      <c r="L287" s="7"/>
      <c r="M287" s="8" t="s">
        <v>37</v>
      </c>
      <c r="N287" s="6"/>
      <c r="O287" s="6" t="s">
        <v>111</v>
      </c>
      <c r="P287" s="7">
        <v>4</v>
      </c>
      <c r="Q287" s="7">
        <v>4</v>
      </c>
      <c r="R287" s="8">
        <v>1</v>
      </c>
      <c r="S287" s="6" t="s">
        <v>34</v>
      </c>
      <c r="T287" s="44">
        <f>+COUNTIF(Tabla133[[#This Row],[Concepto]:[Concepto3]],"Concepto Favorable")</f>
        <v>2</v>
      </c>
      <c r="U287" s="44">
        <f>+COUNTIF(Tabla133[[#This Row],[Concepto]:[Concepto3]],"Concepto No Favorable")</f>
        <v>0</v>
      </c>
      <c r="V287" s="44">
        <f>+COUNTIF(Tabla133[[#This Row],[Concepto]:[Concepto3]],"Sin meta asignada en el periodo")</f>
        <v>0</v>
      </c>
      <c r="W287" s="44">
        <f t="shared" si="4"/>
        <v>2</v>
      </c>
    </row>
    <row r="288" spans="1:23" s="44" customFormat="1" ht="60" customHeight="1" x14ac:dyDescent="0.25">
      <c r="A288" s="6" t="s">
        <v>142</v>
      </c>
      <c r="B288" s="6" t="s">
        <v>143</v>
      </c>
      <c r="C288" s="12" t="s">
        <v>356</v>
      </c>
      <c r="D288" s="6" t="s">
        <v>144</v>
      </c>
      <c r="E288" s="6"/>
      <c r="F288" s="7"/>
      <c r="G288" s="7"/>
      <c r="H288" s="8" t="s">
        <v>37</v>
      </c>
      <c r="I288" s="6"/>
      <c r="J288" s="6" t="s">
        <v>146</v>
      </c>
      <c r="K288" s="7">
        <v>1</v>
      </c>
      <c r="L288" s="7">
        <v>1</v>
      </c>
      <c r="M288" s="8">
        <v>1</v>
      </c>
      <c r="N288" s="6" t="s">
        <v>34</v>
      </c>
      <c r="O288" s="6" t="s">
        <v>147</v>
      </c>
      <c r="P288" s="7">
        <v>1</v>
      </c>
      <c r="Q288" s="7">
        <v>1</v>
      </c>
      <c r="R288" s="8">
        <v>1</v>
      </c>
      <c r="S288" s="6" t="s">
        <v>34</v>
      </c>
      <c r="T288" s="44">
        <f>+COUNTIF(Tabla133[[#This Row],[Concepto]:[Concepto3]],"Concepto Favorable")</f>
        <v>2</v>
      </c>
      <c r="U288" s="44">
        <f>+COUNTIF(Tabla133[[#This Row],[Concepto]:[Concepto3]],"Concepto No Favorable")</f>
        <v>0</v>
      </c>
      <c r="V288" s="44">
        <f>+COUNTIF(Tabla133[[#This Row],[Concepto]:[Concepto3]],"Sin meta asignada en el periodo")</f>
        <v>0</v>
      </c>
      <c r="W288" s="44">
        <f t="shared" si="4"/>
        <v>2</v>
      </c>
    </row>
    <row r="289" spans="1:23" s="44" customFormat="1" ht="60" customHeight="1" x14ac:dyDescent="0.25">
      <c r="A289" s="6" t="s">
        <v>148</v>
      </c>
      <c r="B289" s="6" t="s">
        <v>143</v>
      </c>
      <c r="C289" s="12" t="s">
        <v>356</v>
      </c>
      <c r="D289" s="6" t="s">
        <v>149</v>
      </c>
      <c r="E289" s="6"/>
      <c r="F289" s="7"/>
      <c r="G289" s="7"/>
      <c r="H289" s="8" t="s">
        <v>37</v>
      </c>
      <c r="I289" s="6"/>
      <c r="J289" s="6" t="s">
        <v>151</v>
      </c>
      <c r="K289" s="7">
        <v>0</v>
      </c>
      <c r="L289" s="7">
        <v>0</v>
      </c>
      <c r="M289" s="8" t="s">
        <v>37</v>
      </c>
      <c r="N289" s="6" t="s">
        <v>43</v>
      </c>
      <c r="O289" s="6"/>
      <c r="P289" s="7"/>
      <c r="Q289" s="7"/>
      <c r="R289" s="8" t="s">
        <v>37</v>
      </c>
      <c r="S289" s="6"/>
      <c r="T289" s="44">
        <f>+COUNTIF(Tabla133[[#This Row],[Concepto]:[Concepto3]],"Concepto Favorable")</f>
        <v>0</v>
      </c>
      <c r="U289" s="44">
        <f>+COUNTIF(Tabla133[[#This Row],[Concepto]:[Concepto3]],"Concepto No Favorable")</f>
        <v>0</v>
      </c>
      <c r="V289" s="44">
        <f>+COUNTIF(Tabla133[[#This Row],[Concepto]:[Concepto3]],"Sin meta asignada en el periodo")</f>
        <v>1</v>
      </c>
      <c r="W289" s="44">
        <f t="shared" si="4"/>
        <v>1</v>
      </c>
    </row>
    <row r="290" spans="1:23" s="44" customFormat="1" ht="60" customHeight="1" x14ac:dyDescent="0.25">
      <c r="A290" s="6" t="s">
        <v>92</v>
      </c>
      <c r="B290" s="6" t="s">
        <v>93</v>
      </c>
      <c r="C290" s="12" t="s">
        <v>356</v>
      </c>
      <c r="D290" s="6" t="s">
        <v>341</v>
      </c>
      <c r="E290" s="6" t="s">
        <v>95</v>
      </c>
      <c r="F290" s="7">
        <v>4</v>
      </c>
      <c r="G290" s="7">
        <v>4</v>
      </c>
      <c r="H290" s="8">
        <v>1</v>
      </c>
      <c r="I290" s="6" t="s">
        <v>34</v>
      </c>
      <c r="J290" s="6"/>
      <c r="K290" s="7"/>
      <c r="L290" s="7"/>
      <c r="M290" s="8" t="s">
        <v>37</v>
      </c>
      <c r="N290" s="6"/>
      <c r="O290" s="6"/>
      <c r="P290" s="7"/>
      <c r="Q290" s="7"/>
      <c r="R290" s="8" t="s">
        <v>37</v>
      </c>
      <c r="S290" s="6"/>
      <c r="T290" s="44">
        <f>+COUNTIF(Tabla133[[#This Row],[Concepto]:[Concepto3]],"Concepto Favorable")</f>
        <v>1</v>
      </c>
      <c r="U290" s="44">
        <f>+COUNTIF(Tabla133[[#This Row],[Concepto]:[Concepto3]],"Concepto No Favorable")</f>
        <v>0</v>
      </c>
      <c r="V290" s="44">
        <f>+COUNTIF(Tabla133[[#This Row],[Concepto]:[Concepto3]],"Sin meta asignada en el periodo")</f>
        <v>0</v>
      </c>
      <c r="W290" s="44">
        <f t="shared" si="4"/>
        <v>1</v>
      </c>
    </row>
    <row r="291" spans="1:23" s="44" customFormat="1" ht="60" customHeight="1" x14ac:dyDescent="0.25">
      <c r="A291" s="6" t="s">
        <v>99</v>
      </c>
      <c r="B291" s="6" t="s">
        <v>93</v>
      </c>
      <c r="C291" s="12" t="s">
        <v>356</v>
      </c>
      <c r="D291" s="6" t="s">
        <v>100</v>
      </c>
      <c r="E291" s="6" t="s">
        <v>101</v>
      </c>
      <c r="F291" s="7">
        <v>4</v>
      </c>
      <c r="G291" s="7">
        <v>4</v>
      </c>
      <c r="H291" s="8">
        <v>1</v>
      </c>
      <c r="I291" s="6" t="s">
        <v>34</v>
      </c>
      <c r="J291" s="6"/>
      <c r="K291" s="7"/>
      <c r="L291" s="7"/>
      <c r="M291" s="8" t="s">
        <v>37</v>
      </c>
      <c r="N291" s="6"/>
      <c r="O291" s="6"/>
      <c r="P291" s="7"/>
      <c r="Q291" s="7"/>
      <c r="R291" s="8" t="s">
        <v>37</v>
      </c>
      <c r="S291" s="6"/>
      <c r="T291" s="44">
        <f>+COUNTIF(Tabla133[[#This Row],[Concepto]:[Concepto3]],"Concepto Favorable")</f>
        <v>1</v>
      </c>
      <c r="U291" s="44">
        <f>+COUNTIF(Tabla133[[#This Row],[Concepto]:[Concepto3]],"Concepto No Favorable")</f>
        <v>0</v>
      </c>
      <c r="V291" s="44">
        <f>+COUNTIF(Tabla133[[#This Row],[Concepto]:[Concepto3]],"Sin meta asignada en el periodo")</f>
        <v>0</v>
      </c>
      <c r="W291" s="44">
        <f t="shared" si="4"/>
        <v>1</v>
      </c>
    </row>
    <row r="292" spans="1:23" s="44" customFormat="1" ht="60" customHeight="1" x14ac:dyDescent="0.25">
      <c r="A292" s="12" t="s">
        <v>125</v>
      </c>
      <c r="B292" s="12" t="s">
        <v>121</v>
      </c>
      <c r="C292" s="12" t="s">
        <v>356</v>
      </c>
      <c r="D292" s="12" t="s">
        <v>126</v>
      </c>
      <c r="E292" s="12" t="s">
        <v>127</v>
      </c>
      <c r="F292" s="13">
        <v>3</v>
      </c>
      <c r="G292" s="13">
        <v>3</v>
      </c>
      <c r="H292" s="8">
        <v>1</v>
      </c>
      <c r="I292" s="12" t="s">
        <v>34</v>
      </c>
      <c r="J292" s="12"/>
      <c r="K292" s="13"/>
      <c r="L292" s="13"/>
      <c r="M292" s="8" t="s">
        <v>37</v>
      </c>
      <c r="N292" s="12"/>
      <c r="O292" s="12"/>
      <c r="P292" s="7"/>
      <c r="Q292" s="7"/>
      <c r="R292" s="14" t="s">
        <v>37</v>
      </c>
      <c r="S292" s="12"/>
      <c r="T292" s="44">
        <f>+COUNTIF(Tabla133[[#This Row],[Concepto]:[Concepto3]],"Concepto Favorable")</f>
        <v>1</v>
      </c>
      <c r="U292" s="44">
        <f>+COUNTIF(Tabla133[[#This Row],[Concepto]:[Concepto3]],"Concepto No Favorable")</f>
        <v>0</v>
      </c>
      <c r="V292" s="44">
        <f>+COUNTIF(Tabla133[[#This Row],[Concepto]:[Concepto3]],"Sin meta asignada en el periodo")</f>
        <v>0</v>
      </c>
      <c r="W292" s="44">
        <f t="shared" si="4"/>
        <v>1</v>
      </c>
    </row>
    <row r="293" spans="1:23" s="44" customFormat="1" ht="60" customHeight="1" x14ac:dyDescent="0.25">
      <c r="A293" s="6" t="s">
        <v>78</v>
      </c>
      <c r="B293" s="6" t="s">
        <v>79</v>
      </c>
      <c r="C293" s="12" t="s">
        <v>357</v>
      </c>
      <c r="D293" s="6" t="s">
        <v>80</v>
      </c>
      <c r="E293" s="6" t="s">
        <v>81</v>
      </c>
      <c r="F293" s="7">
        <v>0</v>
      </c>
      <c r="G293" s="7"/>
      <c r="H293" s="8" t="s">
        <v>37</v>
      </c>
      <c r="I293" s="6" t="s">
        <v>70</v>
      </c>
      <c r="J293" s="6"/>
      <c r="K293" s="7"/>
      <c r="L293" s="7"/>
      <c r="M293" s="8" t="s">
        <v>37</v>
      </c>
      <c r="N293" s="6"/>
      <c r="O293" s="6"/>
      <c r="P293" s="7"/>
      <c r="Q293" s="7"/>
      <c r="R293" s="8" t="s">
        <v>37</v>
      </c>
      <c r="S293" s="6"/>
      <c r="T293" s="44">
        <f>+COUNTIF(Tabla133[[#This Row],[Concepto]:[Concepto3]],"Concepto Favorable")</f>
        <v>0</v>
      </c>
      <c r="U293" s="44">
        <f>+COUNTIF(Tabla133[[#This Row],[Concepto]:[Concepto3]],"Concepto No Favorable")</f>
        <v>1</v>
      </c>
      <c r="V293" s="44">
        <f>+COUNTIF(Tabla133[[#This Row],[Concepto]:[Concepto3]],"Sin meta asignada en el periodo")</f>
        <v>0</v>
      </c>
      <c r="W293" s="44">
        <f t="shared" si="4"/>
        <v>0</v>
      </c>
    </row>
    <row r="294" spans="1:23" s="44" customFormat="1" ht="60" customHeight="1" x14ac:dyDescent="0.25">
      <c r="A294" s="6" t="s">
        <v>83</v>
      </c>
      <c r="B294" s="6" t="s">
        <v>79</v>
      </c>
      <c r="C294" s="12" t="s">
        <v>357</v>
      </c>
      <c r="D294" s="6" t="s">
        <v>84</v>
      </c>
      <c r="E294" s="6" t="s">
        <v>85</v>
      </c>
      <c r="F294" s="7">
        <v>0</v>
      </c>
      <c r="G294" s="7"/>
      <c r="H294" s="8" t="s">
        <v>37</v>
      </c>
      <c r="I294" s="6" t="s">
        <v>70</v>
      </c>
      <c r="J294" s="6"/>
      <c r="K294" s="7"/>
      <c r="L294" s="7"/>
      <c r="M294" s="8" t="s">
        <v>37</v>
      </c>
      <c r="N294" s="6"/>
      <c r="O294" s="6"/>
      <c r="P294" s="7"/>
      <c r="Q294" s="7"/>
      <c r="R294" s="8" t="s">
        <v>37</v>
      </c>
      <c r="S294" s="6"/>
      <c r="T294" s="44">
        <f>+COUNTIF(Tabla133[[#This Row],[Concepto]:[Concepto3]],"Concepto Favorable")</f>
        <v>0</v>
      </c>
      <c r="U294" s="44">
        <f>+COUNTIF(Tabla133[[#This Row],[Concepto]:[Concepto3]],"Concepto No Favorable")</f>
        <v>1</v>
      </c>
      <c r="V294" s="44">
        <f>+COUNTIF(Tabla133[[#This Row],[Concepto]:[Concepto3]],"Sin meta asignada en el periodo")</f>
        <v>0</v>
      </c>
      <c r="W294" s="44">
        <f t="shared" si="4"/>
        <v>0</v>
      </c>
    </row>
    <row r="295" spans="1:23" s="44" customFormat="1" ht="60" customHeight="1" x14ac:dyDescent="0.25">
      <c r="A295" s="6" t="s">
        <v>87</v>
      </c>
      <c r="B295" s="6" t="s">
        <v>79</v>
      </c>
      <c r="C295" s="12" t="s">
        <v>357</v>
      </c>
      <c r="D295" s="6" t="s">
        <v>88</v>
      </c>
      <c r="E295" s="6"/>
      <c r="F295" s="7"/>
      <c r="G295" s="7"/>
      <c r="H295" s="8" t="s">
        <v>37</v>
      </c>
      <c r="I295" s="6"/>
      <c r="J295" s="6" t="s">
        <v>90</v>
      </c>
      <c r="K295" s="7">
        <v>4</v>
      </c>
      <c r="L295" s="7"/>
      <c r="M295" s="8">
        <v>0</v>
      </c>
      <c r="N295" s="6" t="s">
        <v>70</v>
      </c>
      <c r="O295" s="6"/>
      <c r="P295" s="7"/>
      <c r="Q295" s="7"/>
      <c r="R295" s="8" t="s">
        <v>37</v>
      </c>
      <c r="S295" s="6"/>
      <c r="T295" s="44">
        <f>+COUNTIF(Tabla133[[#This Row],[Concepto]:[Concepto3]],"Concepto Favorable")</f>
        <v>0</v>
      </c>
      <c r="U295" s="44">
        <f>+COUNTIF(Tabla133[[#This Row],[Concepto]:[Concepto3]],"Concepto No Favorable")</f>
        <v>1</v>
      </c>
      <c r="V295" s="44">
        <f>+COUNTIF(Tabla133[[#This Row],[Concepto]:[Concepto3]],"Sin meta asignada en el periodo")</f>
        <v>0</v>
      </c>
      <c r="W295" s="44">
        <f t="shared" si="4"/>
        <v>0</v>
      </c>
    </row>
    <row r="296" spans="1:23" s="44" customFormat="1" ht="60" customHeight="1" x14ac:dyDescent="0.25">
      <c r="A296" s="6" t="s">
        <v>295</v>
      </c>
      <c r="B296" s="6" t="s">
        <v>296</v>
      </c>
      <c r="C296" s="12" t="s">
        <v>357</v>
      </c>
      <c r="D296" s="6" t="s">
        <v>297</v>
      </c>
      <c r="E296" s="6" t="s">
        <v>298</v>
      </c>
      <c r="F296" s="7">
        <v>4</v>
      </c>
      <c r="G296" s="7"/>
      <c r="H296" s="8">
        <v>0</v>
      </c>
      <c r="I296" s="6" t="s">
        <v>70</v>
      </c>
      <c r="J296" s="6"/>
      <c r="K296" s="7"/>
      <c r="L296" s="7"/>
      <c r="M296" s="8" t="s">
        <v>37</v>
      </c>
      <c r="N296" s="6"/>
      <c r="O296" s="6"/>
      <c r="P296" s="7"/>
      <c r="Q296" s="7"/>
      <c r="R296" s="8" t="s">
        <v>37</v>
      </c>
      <c r="S296" s="6"/>
      <c r="T296" s="44">
        <f>+COUNTIF(Tabla133[[#This Row],[Concepto]:[Concepto3]],"Concepto Favorable")</f>
        <v>0</v>
      </c>
      <c r="U296" s="44">
        <f>+COUNTIF(Tabla133[[#This Row],[Concepto]:[Concepto3]],"Concepto No Favorable")</f>
        <v>1</v>
      </c>
      <c r="V296" s="44">
        <f>+COUNTIF(Tabla133[[#This Row],[Concepto]:[Concepto3]],"Sin meta asignada en el periodo")</f>
        <v>0</v>
      </c>
      <c r="W296" s="44">
        <f t="shared" si="4"/>
        <v>0</v>
      </c>
    </row>
    <row r="297" spans="1:23" s="44" customFormat="1" ht="60" customHeight="1" x14ac:dyDescent="0.25">
      <c r="A297" s="6" t="s">
        <v>299</v>
      </c>
      <c r="B297" s="6" t="s">
        <v>296</v>
      </c>
      <c r="C297" s="12" t="s">
        <v>357</v>
      </c>
      <c r="D297" s="6" t="s">
        <v>300</v>
      </c>
      <c r="E297" s="6" t="s">
        <v>301</v>
      </c>
      <c r="F297" s="7">
        <v>4</v>
      </c>
      <c r="G297" s="7"/>
      <c r="H297" s="8">
        <v>0</v>
      </c>
      <c r="I297" s="6" t="s">
        <v>70</v>
      </c>
      <c r="J297" s="6"/>
      <c r="K297" s="7"/>
      <c r="L297" s="7"/>
      <c r="M297" s="8" t="s">
        <v>37</v>
      </c>
      <c r="N297" s="6"/>
      <c r="O297" s="6"/>
      <c r="P297" s="7"/>
      <c r="Q297" s="7"/>
      <c r="R297" s="8" t="s">
        <v>37</v>
      </c>
      <c r="S297" s="6"/>
      <c r="T297" s="44">
        <f>+COUNTIF(Tabla133[[#This Row],[Concepto]:[Concepto3]],"Concepto Favorable")</f>
        <v>0</v>
      </c>
      <c r="U297" s="44">
        <f>+COUNTIF(Tabla133[[#This Row],[Concepto]:[Concepto3]],"Concepto No Favorable")</f>
        <v>1</v>
      </c>
      <c r="V297" s="44">
        <f>+COUNTIF(Tabla133[[#This Row],[Concepto]:[Concepto3]],"Sin meta asignada en el periodo")</f>
        <v>0</v>
      </c>
      <c r="W297" s="44">
        <f t="shared" si="4"/>
        <v>0</v>
      </c>
    </row>
    <row r="298" spans="1:23" s="44" customFormat="1" ht="60" customHeight="1" x14ac:dyDescent="0.25">
      <c r="A298" s="6" t="s">
        <v>302</v>
      </c>
      <c r="B298" s="6" t="s">
        <v>296</v>
      </c>
      <c r="C298" s="12" t="s">
        <v>357</v>
      </c>
      <c r="D298" s="6" t="s">
        <v>303</v>
      </c>
      <c r="E298" s="6" t="s">
        <v>304</v>
      </c>
      <c r="F298" s="7">
        <v>4</v>
      </c>
      <c r="G298" s="7"/>
      <c r="H298" s="8">
        <v>0</v>
      </c>
      <c r="I298" s="6" t="s">
        <v>70</v>
      </c>
      <c r="J298" s="6"/>
      <c r="K298" s="7"/>
      <c r="L298" s="7"/>
      <c r="M298" s="8" t="s">
        <v>37</v>
      </c>
      <c r="N298" s="6"/>
      <c r="O298" s="6"/>
      <c r="P298" s="7"/>
      <c r="Q298" s="7"/>
      <c r="R298" s="8" t="s">
        <v>37</v>
      </c>
      <c r="S298" s="6"/>
      <c r="T298" s="44">
        <f>+COUNTIF(Tabla133[[#This Row],[Concepto]:[Concepto3]],"Concepto Favorable")</f>
        <v>0</v>
      </c>
      <c r="U298" s="44">
        <f>+COUNTIF(Tabla133[[#This Row],[Concepto]:[Concepto3]],"Concepto No Favorable")</f>
        <v>1</v>
      </c>
      <c r="V298" s="44">
        <f>+COUNTIF(Tabla133[[#This Row],[Concepto]:[Concepto3]],"Sin meta asignada en el periodo")</f>
        <v>0</v>
      </c>
      <c r="W298" s="44">
        <f t="shared" si="4"/>
        <v>0</v>
      </c>
    </row>
    <row r="299" spans="1:23" s="44" customFormat="1" ht="60" customHeight="1" x14ac:dyDescent="0.25">
      <c r="A299" s="6" t="s">
        <v>74</v>
      </c>
      <c r="B299" s="6" t="s">
        <v>66</v>
      </c>
      <c r="C299" s="12" t="s">
        <v>357</v>
      </c>
      <c r="D299" s="6" t="s">
        <v>75</v>
      </c>
      <c r="E299" s="6"/>
      <c r="F299" s="7"/>
      <c r="G299" s="7"/>
      <c r="H299" s="8" t="s">
        <v>37</v>
      </c>
      <c r="I299" s="6"/>
      <c r="J299" s="6" t="s">
        <v>77</v>
      </c>
      <c r="K299" s="7">
        <v>0</v>
      </c>
      <c r="L299" s="7"/>
      <c r="M299" s="8" t="s">
        <v>37</v>
      </c>
      <c r="N299" s="6" t="s">
        <v>70</v>
      </c>
      <c r="O299" s="6"/>
      <c r="P299" s="7"/>
      <c r="Q299" s="7"/>
      <c r="R299" s="8" t="s">
        <v>37</v>
      </c>
      <c r="S299" s="6"/>
      <c r="T299" s="44">
        <f>+COUNTIF(Tabla133[[#This Row],[Concepto]:[Concepto3]],"Concepto Favorable")</f>
        <v>0</v>
      </c>
      <c r="U299" s="44">
        <f>+COUNTIF(Tabla133[[#This Row],[Concepto]:[Concepto3]],"Concepto No Favorable")</f>
        <v>1</v>
      </c>
      <c r="V299" s="44">
        <f>+COUNTIF(Tabla133[[#This Row],[Concepto]:[Concepto3]],"Sin meta asignada en el periodo")</f>
        <v>0</v>
      </c>
      <c r="W299" s="44">
        <f t="shared" si="4"/>
        <v>0</v>
      </c>
    </row>
    <row r="300" spans="1:23" s="44" customFormat="1" ht="60" customHeight="1" x14ac:dyDescent="0.25">
      <c r="A300" s="6" t="s">
        <v>157</v>
      </c>
      <c r="B300" s="6" t="s">
        <v>158</v>
      </c>
      <c r="C300" s="12" t="s">
        <v>357</v>
      </c>
      <c r="D300" s="6" t="s">
        <v>159</v>
      </c>
      <c r="E300" s="6"/>
      <c r="F300" s="7"/>
      <c r="G300" s="7"/>
      <c r="H300" s="8" t="s">
        <v>37</v>
      </c>
      <c r="I300" s="6"/>
      <c r="J300" s="6" t="s">
        <v>161</v>
      </c>
      <c r="K300" s="7">
        <v>0</v>
      </c>
      <c r="L300" s="7"/>
      <c r="M300" s="8" t="s">
        <v>37</v>
      </c>
      <c r="N300" s="6" t="s">
        <v>70</v>
      </c>
      <c r="O300" s="6" t="s">
        <v>162</v>
      </c>
      <c r="P300" s="7">
        <v>0</v>
      </c>
      <c r="Q300" s="7"/>
      <c r="R300" s="8" t="s">
        <v>37</v>
      </c>
      <c r="S300" s="6" t="s">
        <v>70</v>
      </c>
      <c r="T300" s="44">
        <f>+COUNTIF(Tabla133[[#This Row],[Concepto]:[Concepto3]],"Concepto Favorable")</f>
        <v>0</v>
      </c>
      <c r="U300" s="44">
        <f>+COUNTIF(Tabla133[[#This Row],[Concepto]:[Concepto3]],"Concepto No Favorable")</f>
        <v>2</v>
      </c>
      <c r="V300" s="44">
        <f>+COUNTIF(Tabla133[[#This Row],[Concepto]:[Concepto3]],"Sin meta asignada en el periodo")</f>
        <v>0</v>
      </c>
      <c r="W300" s="44">
        <f t="shared" si="4"/>
        <v>0</v>
      </c>
    </row>
    <row r="301" spans="1:23" s="44" customFormat="1" ht="60" customHeight="1" x14ac:dyDescent="0.25">
      <c r="A301" s="6" t="s">
        <v>171</v>
      </c>
      <c r="B301" s="6" t="s">
        <v>172</v>
      </c>
      <c r="C301" s="12" t="s">
        <v>357</v>
      </c>
      <c r="D301" s="6" t="s">
        <v>173</v>
      </c>
      <c r="E301" s="6" t="s">
        <v>174</v>
      </c>
      <c r="F301" s="7">
        <v>4</v>
      </c>
      <c r="G301" s="7"/>
      <c r="H301" s="8">
        <v>0</v>
      </c>
      <c r="I301" s="6" t="s">
        <v>70</v>
      </c>
      <c r="J301" s="6"/>
      <c r="K301" s="7"/>
      <c r="L301" s="7"/>
      <c r="M301" s="8" t="s">
        <v>37</v>
      </c>
      <c r="N301" s="6"/>
      <c r="O301" s="6"/>
      <c r="P301" s="7"/>
      <c r="Q301" s="7"/>
      <c r="R301" s="8" t="s">
        <v>37</v>
      </c>
      <c r="S301" s="6"/>
      <c r="T301" s="44">
        <f>+COUNTIF(Tabla133[[#This Row],[Concepto]:[Concepto3]],"Concepto Favorable")</f>
        <v>0</v>
      </c>
      <c r="U301" s="44">
        <f>+COUNTIF(Tabla133[[#This Row],[Concepto]:[Concepto3]],"Concepto No Favorable")</f>
        <v>1</v>
      </c>
      <c r="V301" s="44">
        <f>+COUNTIF(Tabla133[[#This Row],[Concepto]:[Concepto3]],"Sin meta asignada en el periodo")</f>
        <v>0</v>
      </c>
      <c r="W301" s="44">
        <f t="shared" si="4"/>
        <v>0</v>
      </c>
    </row>
    <row r="302" spans="1:23" s="44" customFormat="1" ht="60" customHeight="1" x14ac:dyDescent="0.25">
      <c r="A302" s="6" t="s">
        <v>179</v>
      </c>
      <c r="B302" s="6" t="s">
        <v>172</v>
      </c>
      <c r="C302" s="12" t="s">
        <v>357</v>
      </c>
      <c r="D302" s="6" t="s">
        <v>342</v>
      </c>
      <c r="E302" s="6"/>
      <c r="F302" s="7"/>
      <c r="G302" s="7"/>
      <c r="H302" s="8" t="s">
        <v>37</v>
      </c>
      <c r="I302" s="6"/>
      <c r="J302" s="6"/>
      <c r="K302" s="7"/>
      <c r="L302" s="7"/>
      <c r="M302" s="8" t="s">
        <v>37</v>
      </c>
      <c r="N302" s="6"/>
      <c r="O302" s="6" t="s">
        <v>183</v>
      </c>
      <c r="P302" s="7">
        <v>0</v>
      </c>
      <c r="Q302" s="7"/>
      <c r="R302" s="8" t="s">
        <v>37</v>
      </c>
      <c r="S302" s="6" t="s">
        <v>70</v>
      </c>
      <c r="T302" s="44">
        <f>+COUNTIF(Tabla133[[#This Row],[Concepto]:[Concepto3]],"Concepto Favorable")</f>
        <v>0</v>
      </c>
      <c r="U302" s="44">
        <f>+COUNTIF(Tabla133[[#This Row],[Concepto]:[Concepto3]],"Concepto No Favorable")</f>
        <v>1</v>
      </c>
      <c r="V302" s="44">
        <f>+COUNTIF(Tabla133[[#This Row],[Concepto]:[Concepto3]],"Sin meta asignada en el periodo")</f>
        <v>0</v>
      </c>
      <c r="W302" s="44">
        <f t="shared" si="4"/>
        <v>0</v>
      </c>
    </row>
    <row r="303" spans="1:23" s="44" customFormat="1" ht="60" customHeight="1" x14ac:dyDescent="0.25">
      <c r="A303" s="6" t="s">
        <v>106</v>
      </c>
      <c r="B303" s="6" t="s">
        <v>107</v>
      </c>
      <c r="C303" s="12" t="s">
        <v>357</v>
      </c>
      <c r="D303" s="6" t="s">
        <v>108</v>
      </c>
      <c r="E303" s="6" t="s">
        <v>109</v>
      </c>
      <c r="F303" s="7">
        <v>17</v>
      </c>
      <c r="G303" s="7"/>
      <c r="H303" s="8">
        <v>0</v>
      </c>
      <c r="I303" s="6" t="s">
        <v>70</v>
      </c>
      <c r="J303" s="6" t="s">
        <v>110</v>
      </c>
      <c r="K303" s="7">
        <v>0</v>
      </c>
      <c r="L303" s="7"/>
      <c r="M303" s="8" t="s">
        <v>37</v>
      </c>
      <c r="N303" s="6" t="s">
        <v>70</v>
      </c>
      <c r="O303" s="6" t="s">
        <v>111</v>
      </c>
      <c r="P303" s="7">
        <v>4</v>
      </c>
      <c r="Q303" s="7"/>
      <c r="R303" s="8">
        <v>0</v>
      </c>
      <c r="S303" s="6" t="s">
        <v>70</v>
      </c>
      <c r="T303" s="44">
        <f>+COUNTIF(Tabla133[[#This Row],[Concepto]:[Concepto3]],"Concepto Favorable")</f>
        <v>0</v>
      </c>
      <c r="U303" s="44">
        <f>+COUNTIF(Tabla133[[#This Row],[Concepto]:[Concepto3]],"Concepto No Favorable")</f>
        <v>3</v>
      </c>
      <c r="V303" s="44">
        <f>+COUNTIF(Tabla133[[#This Row],[Concepto]:[Concepto3]],"Sin meta asignada en el periodo")</f>
        <v>0</v>
      </c>
      <c r="W303" s="44">
        <f t="shared" si="4"/>
        <v>0</v>
      </c>
    </row>
    <row r="304" spans="1:23" s="44" customFormat="1" ht="60" customHeight="1" x14ac:dyDescent="0.25">
      <c r="A304" s="6" t="s">
        <v>112</v>
      </c>
      <c r="B304" s="6" t="s">
        <v>107</v>
      </c>
      <c r="C304" s="12" t="s">
        <v>357</v>
      </c>
      <c r="D304" s="6" t="s">
        <v>113</v>
      </c>
      <c r="E304" s="6" t="s">
        <v>114</v>
      </c>
      <c r="F304" s="7">
        <v>17</v>
      </c>
      <c r="G304" s="7"/>
      <c r="H304" s="8">
        <v>0</v>
      </c>
      <c r="I304" s="6" t="s">
        <v>70</v>
      </c>
      <c r="J304" s="6"/>
      <c r="K304" s="7"/>
      <c r="L304" s="7"/>
      <c r="M304" s="8" t="s">
        <v>37</v>
      </c>
      <c r="N304" s="6"/>
      <c r="O304" s="6" t="s">
        <v>111</v>
      </c>
      <c r="P304" s="7">
        <v>0</v>
      </c>
      <c r="Q304" s="7"/>
      <c r="R304" s="8" t="s">
        <v>37</v>
      </c>
      <c r="S304" s="6" t="s">
        <v>70</v>
      </c>
      <c r="T304" s="44">
        <f>+COUNTIF(Tabla133[[#This Row],[Concepto]:[Concepto3]],"Concepto Favorable")</f>
        <v>0</v>
      </c>
      <c r="U304" s="44">
        <f>+COUNTIF(Tabla133[[#This Row],[Concepto]:[Concepto3]],"Concepto No Favorable")</f>
        <v>2</v>
      </c>
      <c r="V304" s="44">
        <f>+COUNTIF(Tabla133[[#This Row],[Concepto]:[Concepto3]],"Sin meta asignada en el periodo")</f>
        <v>0</v>
      </c>
      <c r="W304" s="44">
        <f t="shared" si="4"/>
        <v>0</v>
      </c>
    </row>
    <row r="305" spans="1:23" s="44" customFormat="1" ht="60" customHeight="1" x14ac:dyDescent="0.25">
      <c r="A305" s="6" t="s">
        <v>142</v>
      </c>
      <c r="B305" s="6" t="s">
        <v>143</v>
      </c>
      <c r="C305" s="12" t="s">
        <v>357</v>
      </c>
      <c r="D305" s="6" t="s">
        <v>144</v>
      </c>
      <c r="E305" s="6"/>
      <c r="F305" s="7"/>
      <c r="G305" s="7"/>
      <c r="H305" s="8" t="s">
        <v>37</v>
      </c>
      <c r="I305" s="6"/>
      <c r="J305" s="6" t="s">
        <v>146</v>
      </c>
      <c r="K305" s="7">
        <v>1</v>
      </c>
      <c r="L305" s="7"/>
      <c r="M305" s="8">
        <v>0</v>
      </c>
      <c r="N305" s="6" t="s">
        <v>70</v>
      </c>
      <c r="O305" s="6" t="s">
        <v>147</v>
      </c>
      <c r="P305" s="7">
        <v>0</v>
      </c>
      <c r="Q305" s="7"/>
      <c r="R305" s="8" t="s">
        <v>37</v>
      </c>
      <c r="S305" s="6" t="s">
        <v>70</v>
      </c>
      <c r="T305" s="44">
        <f>+COUNTIF(Tabla133[[#This Row],[Concepto]:[Concepto3]],"Concepto Favorable")</f>
        <v>0</v>
      </c>
      <c r="U305" s="44">
        <f>+COUNTIF(Tabla133[[#This Row],[Concepto]:[Concepto3]],"Concepto No Favorable")</f>
        <v>2</v>
      </c>
      <c r="V305" s="44">
        <f>+COUNTIF(Tabla133[[#This Row],[Concepto]:[Concepto3]],"Sin meta asignada en el periodo")</f>
        <v>0</v>
      </c>
      <c r="W305" s="44">
        <f t="shared" si="4"/>
        <v>0</v>
      </c>
    </row>
    <row r="306" spans="1:23" s="44" customFormat="1" ht="60" customHeight="1" x14ac:dyDescent="0.25">
      <c r="A306" s="6" t="s">
        <v>148</v>
      </c>
      <c r="B306" s="6" t="s">
        <v>143</v>
      </c>
      <c r="C306" s="12" t="s">
        <v>357</v>
      </c>
      <c r="D306" s="6" t="s">
        <v>149</v>
      </c>
      <c r="E306" s="6"/>
      <c r="F306" s="7"/>
      <c r="G306" s="7"/>
      <c r="H306" s="8" t="s">
        <v>37</v>
      </c>
      <c r="I306" s="6"/>
      <c r="J306" s="6" t="s">
        <v>151</v>
      </c>
      <c r="K306" s="7">
        <v>0</v>
      </c>
      <c r="L306" s="7"/>
      <c r="M306" s="8" t="s">
        <v>37</v>
      </c>
      <c r="N306" s="6" t="s">
        <v>70</v>
      </c>
      <c r="O306" s="6"/>
      <c r="P306" s="7"/>
      <c r="Q306" s="7"/>
      <c r="R306" s="8" t="s">
        <v>37</v>
      </c>
      <c r="S306" s="6"/>
      <c r="T306" s="44">
        <f>+COUNTIF(Tabla133[[#This Row],[Concepto]:[Concepto3]],"Concepto Favorable")</f>
        <v>0</v>
      </c>
      <c r="U306" s="44">
        <f>+COUNTIF(Tabla133[[#This Row],[Concepto]:[Concepto3]],"Concepto No Favorable")</f>
        <v>1</v>
      </c>
      <c r="V306" s="44">
        <f>+COUNTIF(Tabla133[[#This Row],[Concepto]:[Concepto3]],"Sin meta asignada en el periodo")</f>
        <v>0</v>
      </c>
      <c r="W306" s="44">
        <f t="shared" si="4"/>
        <v>0</v>
      </c>
    </row>
    <row r="307" spans="1:23" s="44" customFormat="1" ht="60" customHeight="1" x14ac:dyDescent="0.25">
      <c r="A307" s="6" t="s">
        <v>92</v>
      </c>
      <c r="B307" s="6" t="s">
        <v>93</v>
      </c>
      <c r="C307" s="12" t="s">
        <v>357</v>
      </c>
      <c r="D307" s="6" t="s">
        <v>341</v>
      </c>
      <c r="E307" s="6" t="s">
        <v>95</v>
      </c>
      <c r="F307" s="7">
        <v>4</v>
      </c>
      <c r="G307" s="7"/>
      <c r="H307" s="8">
        <v>0</v>
      </c>
      <c r="I307" s="6" t="s">
        <v>70</v>
      </c>
      <c r="J307" s="6"/>
      <c r="K307" s="7"/>
      <c r="L307" s="7"/>
      <c r="M307" s="8" t="s">
        <v>37</v>
      </c>
      <c r="N307" s="6"/>
      <c r="O307" s="6"/>
      <c r="P307" s="7"/>
      <c r="Q307" s="7"/>
      <c r="R307" s="8" t="s">
        <v>37</v>
      </c>
      <c r="S307" s="6"/>
      <c r="T307" s="44">
        <f>+COUNTIF(Tabla133[[#This Row],[Concepto]:[Concepto3]],"Concepto Favorable")</f>
        <v>0</v>
      </c>
      <c r="U307" s="44">
        <f>+COUNTIF(Tabla133[[#This Row],[Concepto]:[Concepto3]],"Concepto No Favorable")</f>
        <v>1</v>
      </c>
      <c r="V307" s="44">
        <f>+COUNTIF(Tabla133[[#This Row],[Concepto]:[Concepto3]],"Sin meta asignada en el periodo")</f>
        <v>0</v>
      </c>
      <c r="W307" s="44">
        <f t="shared" si="4"/>
        <v>0</v>
      </c>
    </row>
    <row r="308" spans="1:23" s="44" customFormat="1" ht="60" customHeight="1" x14ac:dyDescent="0.25">
      <c r="A308" s="6" t="s">
        <v>99</v>
      </c>
      <c r="B308" s="6" t="s">
        <v>93</v>
      </c>
      <c r="C308" s="12" t="s">
        <v>357</v>
      </c>
      <c r="D308" s="6" t="s">
        <v>100</v>
      </c>
      <c r="E308" s="6" t="s">
        <v>101</v>
      </c>
      <c r="F308" s="7">
        <v>4</v>
      </c>
      <c r="G308" s="7"/>
      <c r="H308" s="8">
        <v>0</v>
      </c>
      <c r="I308" s="6" t="s">
        <v>70</v>
      </c>
      <c r="J308" s="6"/>
      <c r="K308" s="7"/>
      <c r="L308" s="7"/>
      <c r="M308" s="8" t="s">
        <v>37</v>
      </c>
      <c r="N308" s="6"/>
      <c r="O308" s="6"/>
      <c r="P308" s="7"/>
      <c r="Q308" s="7"/>
      <c r="R308" s="8" t="s">
        <v>37</v>
      </c>
      <c r="S308" s="6"/>
      <c r="T308" s="44">
        <f>+COUNTIF(Tabla133[[#This Row],[Concepto]:[Concepto3]],"Concepto Favorable")</f>
        <v>0</v>
      </c>
      <c r="U308" s="44">
        <f>+COUNTIF(Tabla133[[#This Row],[Concepto]:[Concepto3]],"Concepto No Favorable")</f>
        <v>1</v>
      </c>
      <c r="V308" s="44">
        <f>+COUNTIF(Tabla133[[#This Row],[Concepto]:[Concepto3]],"Sin meta asignada en el periodo")</f>
        <v>0</v>
      </c>
      <c r="W308" s="44">
        <f t="shared" si="4"/>
        <v>0</v>
      </c>
    </row>
    <row r="309" spans="1:23" s="44" customFormat="1" ht="60" customHeight="1" x14ac:dyDescent="0.25">
      <c r="A309" s="12" t="s">
        <v>125</v>
      </c>
      <c r="B309" s="12" t="s">
        <v>121</v>
      </c>
      <c r="C309" s="12" t="s">
        <v>357</v>
      </c>
      <c r="D309" s="12" t="s">
        <v>126</v>
      </c>
      <c r="E309" s="12" t="s">
        <v>127</v>
      </c>
      <c r="F309" s="7">
        <v>1</v>
      </c>
      <c r="G309" s="7"/>
      <c r="H309" s="8">
        <v>0</v>
      </c>
      <c r="I309" s="12" t="s">
        <v>70</v>
      </c>
      <c r="J309" s="12"/>
      <c r="K309" s="13"/>
      <c r="L309" s="13"/>
      <c r="M309" s="8" t="s">
        <v>37</v>
      </c>
      <c r="N309" s="12"/>
      <c r="O309" s="12"/>
      <c r="P309" s="7"/>
      <c r="Q309" s="7"/>
      <c r="R309" s="14" t="s">
        <v>37</v>
      </c>
      <c r="S309" s="12"/>
      <c r="T309" s="44">
        <f>+COUNTIF(Tabla133[[#This Row],[Concepto]:[Concepto3]],"Concepto Favorable")</f>
        <v>0</v>
      </c>
      <c r="U309" s="44">
        <f>+COUNTIF(Tabla133[[#This Row],[Concepto]:[Concepto3]],"Concepto No Favorable")</f>
        <v>1</v>
      </c>
      <c r="V309" s="44">
        <f>+COUNTIF(Tabla133[[#This Row],[Concepto]:[Concepto3]],"Sin meta asignada en el periodo")</f>
        <v>0</v>
      </c>
      <c r="W309" s="44">
        <f t="shared" si="4"/>
        <v>0</v>
      </c>
    </row>
    <row r="310" spans="1:23" s="44" customFormat="1" ht="60" customHeight="1" x14ac:dyDescent="0.25">
      <c r="A310" s="6" t="s">
        <v>78</v>
      </c>
      <c r="B310" s="6" t="s">
        <v>79</v>
      </c>
      <c r="C310" s="12" t="s">
        <v>358</v>
      </c>
      <c r="D310" s="6" t="s">
        <v>80</v>
      </c>
      <c r="E310" s="6" t="s">
        <v>81</v>
      </c>
      <c r="F310" s="7">
        <v>1</v>
      </c>
      <c r="G310" s="7">
        <v>1</v>
      </c>
      <c r="H310" s="8">
        <v>1</v>
      </c>
      <c r="I310" s="6" t="s">
        <v>34</v>
      </c>
      <c r="J310" s="6"/>
      <c r="K310" s="7"/>
      <c r="L310" s="7"/>
      <c r="M310" s="8" t="s">
        <v>37</v>
      </c>
      <c r="N310" s="6"/>
      <c r="O310" s="6"/>
      <c r="P310" s="7"/>
      <c r="Q310" s="7"/>
      <c r="R310" s="8" t="s">
        <v>37</v>
      </c>
      <c r="S310" s="6"/>
      <c r="T310" s="44">
        <f>+COUNTIF(Tabla133[[#This Row],[Concepto]:[Concepto3]],"Concepto Favorable")</f>
        <v>1</v>
      </c>
      <c r="U310" s="44">
        <f>+COUNTIF(Tabla133[[#This Row],[Concepto]:[Concepto3]],"Concepto No Favorable")</f>
        <v>0</v>
      </c>
      <c r="V310" s="44">
        <f>+COUNTIF(Tabla133[[#This Row],[Concepto]:[Concepto3]],"Sin meta asignada en el periodo")</f>
        <v>0</v>
      </c>
      <c r="W310" s="44">
        <f t="shared" si="4"/>
        <v>1</v>
      </c>
    </row>
    <row r="311" spans="1:23" s="44" customFormat="1" ht="60" customHeight="1" x14ac:dyDescent="0.25">
      <c r="A311" s="6" t="s">
        <v>83</v>
      </c>
      <c r="B311" s="6" t="s">
        <v>79</v>
      </c>
      <c r="C311" s="12" t="s">
        <v>358</v>
      </c>
      <c r="D311" s="6" t="s">
        <v>84</v>
      </c>
      <c r="E311" s="6" t="s">
        <v>85</v>
      </c>
      <c r="F311" s="7">
        <v>1</v>
      </c>
      <c r="G311" s="7">
        <v>1</v>
      </c>
      <c r="H311" s="8">
        <v>1</v>
      </c>
      <c r="I311" s="6" t="s">
        <v>34</v>
      </c>
      <c r="J311" s="6"/>
      <c r="K311" s="7"/>
      <c r="L311" s="7"/>
      <c r="M311" s="8" t="s">
        <v>37</v>
      </c>
      <c r="N311" s="6"/>
      <c r="O311" s="6"/>
      <c r="P311" s="7"/>
      <c r="Q311" s="7"/>
      <c r="R311" s="8" t="s">
        <v>37</v>
      </c>
      <c r="S311" s="6"/>
      <c r="T311" s="44">
        <f>+COUNTIF(Tabla133[[#This Row],[Concepto]:[Concepto3]],"Concepto Favorable")</f>
        <v>1</v>
      </c>
      <c r="U311" s="44">
        <f>+COUNTIF(Tabla133[[#This Row],[Concepto]:[Concepto3]],"Concepto No Favorable")</f>
        <v>0</v>
      </c>
      <c r="V311" s="44">
        <f>+COUNTIF(Tabla133[[#This Row],[Concepto]:[Concepto3]],"Sin meta asignada en el periodo")</f>
        <v>0</v>
      </c>
      <c r="W311" s="44">
        <f t="shared" si="4"/>
        <v>1</v>
      </c>
    </row>
    <row r="312" spans="1:23" s="44" customFormat="1" ht="60" customHeight="1" x14ac:dyDescent="0.25">
      <c r="A312" s="6" t="s">
        <v>87</v>
      </c>
      <c r="B312" s="6" t="s">
        <v>79</v>
      </c>
      <c r="C312" s="12" t="s">
        <v>358</v>
      </c>
      <c r="D312" s="6" t="s">
        <v>88</v>
      </c>
      <c r="E312" s="6"/>
      <c r="F312" s="7"/>
      <c r="G312" s="7"/>
      <c r="H312" s="8" t="s">
        <v>37</v>
      </c>
      <c r="I312" s="6"/>
      <c r="J312" s="6" t="s">
        <v>90</v>
      </c>
      <c r="K312" s="7">
        <v>1</v>
      </c>
      <c r="L312" s="7">
        <v>1</v>
      </c>
      <c r="M312" s="8">
        <v>1</v>
      </c>
      <c r="N312" s="6" t="s">
        <v>34</v>
      </c>
      <c r="O312" s="6"/>
      <c r="P312" s="7"/>
      <c r="Q312" s="7"/>
      <c r="R312" s="8" t="s">
        <v>37</v>
      </c>
      <c r="S312" s="6"/>
      <c r="T312" s="44">
        <f>+COUNTIF(Tabla133[[#This Row],[Concepto]:[Concepto3]],"Concepto Favorable")</f>
        <v>1</v>
      </c>
      <c r="U312" s="44">
        <f>+COUNTIF(Tabla133[[#This Row],[Concepto]:[Concepto3]],"Concepto No Favorable")</f>
        <v>0</v>
      </c>
      <c r="V312" s="44">
        <f>+COUNTIF(Tabla133[[#This Row],[Concepto]:[Concepto3]],"Sin meta asignada en el periodo")</f>
        <v>0</v>
      </c>
      <c r="W312" s="44">
        <f t="shared" si="4"/>
        <v>1</v>
      </c>
    </row>
    <row r="313" spans="1:23" s="44" customFormat="1" ht="60" customHeight="1" x14ac:dyDescent="0.25">
      <c r="A313" s="6" t="s">
        <v>295</v>
      </c>
      <c r="B313" s="6" t="s">
        <v>296</v>
      </c>
      <c r="C313" s="12" t="s">
        <v>358</v>
      </c>
      <c r="D313" s="6" t="s">
        <v>297</v>
      </c>
      <c r="E313" s="6" t="s">
        <v>298</v>
      </c>
      <c r="F313" s="7">
        <v>4</v>
      </c>
      <c r="G313" s="7">
        <v>4</v>
      </c>
      <c r="H313" s="8">
        <v>1</v>
      </c>
      <c r="I313" s="6" t="s">
        <v>34</v>
      </c>
      <c r="J313" s="6"/>
      <c r="K313" s="7"/>
      <c r="L313" s="7"/>
      <c r="M313" s="8" t="s">
        <v>37</v>
      </c>
      <c r="N313" s="6"/>
      <c r="O313" s="6"/>
      <c r="P313" s="7"/>
      <c r="Q313" s="7"/>
      <c r="R313" s="8" t="s">
        <v>37</v>
      </c>
      <c r="S313" s="6"/>
      <c r="T313" s="44">
        <f>+COUNTIF(Tabla133[[#This Row],[Concepto]:[Concepto3]],"Concepto Favorable")</f>
        <v>1</v>
      </c>
      <c r="U313" s="44">
        <f>+COUNTIF(Tabla133[[#This Row],[Concepto]:[Concepto3]],"Concepto No Favorable")</f>
        <v>0</v>
      </c>
      <c r="V313" s="44">
        <f>+COUNTIF(Tabla133[[#This Row],[Concepto]:[Concepto3]],"Sin meta asignada en el periodo")</f>
        <v>0</v>
      </c>
      <c r="W313" s="44">
        <f t="shared" si="4"/>
        <v>1</v>
      </c>
    </row>
    <row r="314" spans="1:23" s="44" customFormat="1" ht="60" customHeight="1" x14ac:dyDescent="0.25">
      <c r="A314" s="6" t="s">
        <v>299</v>
      </c>
      <c r="B314" s="6" t="s">
        <v>296</v>
      </c>
      <c r="C314" s="12" t="s">
        <v>358</v>
      </c>
      <c r="D314" s="6" t="s">
        <v>300</v>
      </c>
      <c r="E314" s="6" t="s">
        <v>301</v>
      </c>
      <c r="F314" s="7">
        <v>4</v>
      </c>
      <c r="G314" s="7">
        <v>4</v>
      </c>
      <c r="H314" s="8">
        <v>1</v>
      </c>
      <c r="I314" s="6" t="s">
        <v>34</v>
      </c>
      <c r="J314" s="6"/>
      <c r="K314" s="7"/>
      <c r="L314" s="7"/>
      <c r="M314" s="8" t="s">
        <v>37</v>
      </c>
      <c r="N314" s="6"/>
      <c r="O314" s="6"/>
      <c r="P314" s="7"/>
      <c r="Q314" s="7"/>
      <c r="R314" s="8" t="s">
        <v>37</v>
      </c>
      <c r="S314" s="6"/>
      <c r="T314" s="44">
        <f>+COUNTIF(Tabla133[[#This Row],[Concepto]:[Concepto3]],"Concepto Favorable")</f>
        <v>1</v>
      </c>
      <c r="U314" s="44">
        <f>+COUNTIF(Tabla133[[#This Row],[Concepto]:[Concepto3]],"Concepto No Favorable")</f>
        <v>0</v>
      </c>
      <c r="V314" s="44">
        <f>+COUNTIF(Tabla133[[#This Row],[Concepto]:[Concepto3]],"Sin meta asignada en el periodo")</f>
        <v>0</v>
      </c>
      <c r="W314" s="44">
        <f t="shared" si="4"/>
        <v>1</v>
      </c>
    </row>
    <row r="315" spans="1:23" s="44" customFormat="1" ht="60" customHeight="1" x14ac:dyDescent="0.25">
      <c r="A315" s="6" t="s">
        <v>302</v>
      </c>
      <c r="B315" s="6" t="s">
        <v>296</v>
      </c>
      <c r="C315" s="12" t="s">
        <v>358</v>
      </c>
      <c r="D315" s="6" t="s">
        <v>303</v>
      </c>
      <c r="E315" s="6" t="s">
        <v>304</v>
      </c>
      <c r="F315" s="7">
        <v>4</v>
      </c>
      <c r="G315" s="7">
        <v>4</v>
      </c>
      <c r="H315" s="8">
        <v>1</v>
      </c>
      <c r="I315" s="6" t="s">
        <v>34</v>
      </c>
      <c r="J315" s="6"/>
      <c r="K315" s="7"/>
      <c r="L315" s="7"/>
      <c r="M315" s="8" t="s">
        <v>37</v>
      </c>
      <c r="N315" s="6"/>
      <c r="O315" s="6"/>
      <c r="P315" s="7"/>
      <c r="Q315" s="7"/>
      <c r="R315" s="8" t="s">
        <v>37</v>
      </c>
      <c r="S315" s="6"/>
      <c r="T315" s="44">
        <f>+COUNTIF(Tabla133[[#This Row],[Concepto]:[Concepto3]],"Concepto Favorable")</f>
        <v>1</v>
      </c>
      <c r="U315" s="44">
        <f>+COUNTIF(Tabla133[[#This Row],[Concepto]:[Concepto3]],"Concepto No Favorable")</f>
        <v>0</v>
      </c>
      <c r="V315" s="44">
        <f>+COUNTIF(Tabla133[[#This Row],[Concepto]:[Concepto3]],"Sin meta asignada en el periodo")</f>
        <v>0</v>
      </c>
      <c r="W315" s="44">
        <f t="shared" si="4"/>
        <v>1</v>
      </c>
    </row>
    <row r="316" spans="1:23" s="44" customFormat="1" ht="60" customHeight="1" x14ac:dyDescent="0.25">
      <c r="A316" s="6" t="s">
        <v>74</v>
      </c>
      <c r="B316" s="6" t="s">
        <v>66</v>
      </c>
      <c r="C316" s="12" t="s">
        <v>358</v>
      </c>
      <c r="D316" s="6" t="s">
        <v>75</v>
      </c>
      <c r="E316" s="6"/>
      <c r="F316" s="7"/>
      <c r="G316" s="7"/>
      <c r="H316" s="8" t="s">
        <v>37</v>
      </c>
      <c r="I316" s="6"/>
      <c r="J316" s="6" t="s">
        <v>77</v>
      </c>
      <c r="K316" s="7">
        <v>1</v>
      </c>
      <c r="L316" s="7">
        <v>1</v>
      </c>
      <c r="M316" s="8">
        <v>1</v>
      </c>
      <c r="N316" s="6" t="s">
        <v>34</v>
      </c>
      <c r="O316" s="6"/>
      <c r="P316" s="7"/>
      <c r="Q316" s="7"/>
      <c r="R316" s="8" t="s">
        <v>37</v>
      </c>
      <c r="S316" s="6"/>
      <c r="T316" s="44">
        <f>+COUNTIF(Tabla133[[#This Row],[Concepto]:[Concepto3]],"Concepto Favorable")</f>
        <v>1</v>
      </c>
      <c r="U316" s="44">
        <f>+COUNTIF(Tabla133[[#This Row],[Concepto]:[Concepto3]],"Concepto No Favorable")</f>
        <v>0</v>
      </c>
      <c r="V316" s="44">
        <f>+COUNTIF(Tabla133[[#This Row],[Concepto]:[Concepto3]],"Sin meta asignada en el periodo")</f>
        <v>0</v>
      </c>
      <c r="W316" s="44">
        <f t="shared" si="4"/>
        <v>1</v>
      </c>
    </row>
    <row r="317" spans="1:23" s="44" customFormat="1" ht="60" customHeight="1" x14ac:dyDescent="0.25">
      <c r="A317" s="6" t="s">
        <v>157</v>
      </c>
      <c r="B317" s="6" t="s">
        <v>158</v>
      </c>
      <c r="C317" s="12" t="s">
        <v>358</v>
      </c>
      <c r="D317" s="6" t="s">
        <v>159</v>
      </c>
      <c r="E317" s="6"/>
      <c r="F317" s="7"/>
      <c r="G317" s="7"/>
      <c r="H317" s="8" t="s">
        <v>37</v>
      </c>
      <c r="I317" s="6"/>
      <c r="J317" s="6" t="s">
        <v>161</v>
      </c>
      <c r="K317" s="7">
        <v>1</v>
      </c>
      <c r="L317" s="7">
        <v>1</v>
      </c>
      <c r="M317" s="8">
        <v>1</v>
      </c>
      <c r="N317" s="6" t="s">
        <v>34</v>
      </c>
      <c r="O317" s="6" t="s">
        <v>162</v>
      </c>
      <c r="P317" s="7">
        <v>1</v>
      </c>
      <c r="Q317" s="7">
        <v>1</v>
      </c>
      <c r="R317" s="8">
        <v>1</v>
      </c>
      <c r="S317" s="6" t="s">
        <v>34</v>
      </c>
      <c r="T317" s="44">
        <f>+COUNTIF(Tabla133[[#This Row],[Concepto]:[Concepto3]],"Concepto Favorable")</f>
        <v>2</v>
      </c>
      <c r="U317" s="44">
        <f>+COUNTIF(Tabla133[[#This Row],[Concepto]:[Concepto3]],"Concepto No Favorable")</f>
        <v>0</v>
      </c>
      <c r="V317" s="44">
        <f>+COUNTIF(Tabla133[[#This Row],[Concepto]:[Concepto3]],"Sin meta asignada en el periodo")</f>
        <v>0</v>
      </c>
      <c r="W317" s="44">
        <f t="shared" si="4"/>
        <v>2</v>
      </c>
    </row>
    <row r="318" spans="1:23" s="44" customFormat="1" ht="60" customHeight="1" x14ac:dyDescent="0.25">
      <c r="A318" s="6" t="s">
        <v>171</v>
      </c>
      <c r="B318" s="6" t="s">
        <v>172</v>
      </c>
      <c r="C318" s="12" t="s">
        <v>358</v>
      </c>
      <c r="D318" s="6" t="s">
        <v>173</v>
      </c>
      <c r="E318" s="6" t="s">
        <v>174</v>
      </c>
      <c r="F318" s="7">
        <v>4</v>
      </c>
      <c r="G318" s="7">
        <v>4</v>
      </c>
      <c r="H318" s="8">
        <v>1</v>
      </c>
      <c r="I318" s="6" t="s">
        <v>34</v>
      </c>
      <c r="J318" s="6"/>
      <c r="K318" s="7"/>
      <c r="L318" s="7"/>
      <c r="M318" s="8" t="s">
        <v>37</v>
      </c>
      <c r="N318" s="6"/>
      <c r="O318" s="6"/>
      <c r="P318" s="7"/>
      <c r="Q318" s="7"/>
      <c r="R318" s="8" t="s">
        <v>37</v>
      </c>
      <c r="S318" s="6"/>
      <c r="T318" s="44">
        <f>+COUNTIF(Tabla133[[#This Row],[Concepto]:[Concepto3]],"Concepto Favorable")</f>
        <v>1</v>
      </c>
      <c r="U318" s="44">
        <f>+COUNTIF(Tabla133[[#This Row],[Concepto]:[Concepto3]],"Concepto No Favorable")</f>
        <v>0</v>
      </c>
      <c r="V318" s="44">
        <f>+COUNTIF(Tabla133[[#This Row],[Concepto]:[Concepto3]],"Sin meta asignada en el periodo")</f>
        <v>0</v>
      </c>
      <c r="W318" s="44">
        <f t="shared" si="4"/>
        <v>1</v>
      </c>
    </row>
    <row r="319" spans="1:23" s="44" customFormat="1" ht="60" customHeight="1" x14ac:dyDescent="0.25">
      <c r="A319" s="6" t="s">
        <v>179</v>
      </c>
      <c r="B319" s="6" t="s">
        <v>172</v>
      </c>
      <c r="C319" s="12" t="s">
        <v>358</v>
      </c>
      <c r="D319" s="6" t="s">
        <v>342</v>
      </c>
      <c r="E319" s="6"/>
      <c r="F319" s="7"/>
      <c r="G319" s="7"/>
      <c r="H319" s="8" t="s">
        <v>37</v>
      </c>
      <c r="I319" s="6"/>
      <c r="J319" s="6"/>
      <c r="K319" s="7"/>
      <c r="L319" s="7"/>
      <c r="M319" s="8" t="s">
        <v>37</v>
      </c>
      <c r="N319" s="6"/>
      <c r="O319" s="6" t="s">
        <v>183</v>
      </c>
      <c r="P319" s="7">
        <v>1</v>
      </c>
      <c r="Q319" s="7">
        <v>1</v>
      </c>
      <c r="R319" s="8">
        <v>1</v>
      </c>
      <c r="S319" s="6" t="s">
        <v>34</v>
      </c>
      <c r="T319" s="44">
        <f>+COUNTIF(Tabla133[[#This Row],[Concepto]:[Concepto3]],"Concepto Favorable")</f>
        <v>1</v>
      </c>
      <c r="U319" s="44">
        <f>+COUNTIF(Tabla133[[#This Row],[Concepto]:[Concepto3]],"Concepto No Favorable")</f>
        <v>0</v>
      </c>
      <c r="V319" s="44">
        <f>+COUNTIF(Tabla133[[#This Row],[Concepto]:[Concepto3]],"Sin meta asignada en el periodo")</f>
        <v>0</v>
      </c>
      <c r="W319" s="44">
        <f t="shared" si="4"/>
        <v>1</v>
      </c>
    </row>
    <row r="320" spans="1:23" s="44" customFormat="1" ht="60" customHeight="1" x14ac:dyDescent="0.25">
      <c r="A320" s="6" t="s">
        <v>106</v>
      </c>
      <c r="B320" s="6" t="s">
        <v>107</v>
      </c>
      <c r="C320" s="12" t="s">
        <v>358</v>
      </c>
      <c r="D320" s="6" t="s">
        <v>108</v>
      </c>
      <c r="E320" s="6" t="s">
        <v>109</v>
      </c>
      <c r="F320" s="7">
        <v>32</v>
      </c>
      <c r="G320" s="7">
        <v>32</v>
      </c>
      <c r="H320" s="8">
        <v>1</v>
      </c>
      <c r="I320" s="6" t="s">
        <v>34</v>
      </c>
      <c r="J320" s="6" t="s">
        <v>110</v>
      </c>
      <c r="K320" s="7">
        <v>1</v>
      </c>
      <c r="L320" s="7">
        <v>1</v>
      </c>
      <c r="M320" s="8">
        <v>1</v>
      </c>
      <c r="N320" s="6" t="s">
        <v>34</v>
      </c>
      <c r="O320" s="6" t="s">
        <v>111</v>
      </c>
      <c r="P320" s="7">
        <v>4</v>
      </c>
      <c r="Q320" s="7">
        <v>4</v>
      </c>
      <c r="R320" s="8">
        <v>1</v>
      </c>
      <c r="S320" s="6" t="s">
        <v>34</v>
      </c>
      <c r="T320" s="44">
        <f>+COUNTIF(Tabla133[[#This Row],[Concepto]:[Concepto3]],"Concepto Favorable")</f>
        <v>3</v>
      </c>
      <c r="U320" s="44">
        <f>+COUNTIF(Tabla133[[#This Row],[Concepto]:[Concepto3]],"Concepto No Favorable")</f>
        <v>0</v>
      </c>
      <c r="V320" s="44">
        <f>+COUNTIF(Tabla133[[#This Row],[Concepto]:[Concepto3]],"Sin meta asignada en el periodo")</f>
        <v>0</v>
      </c>
      <c r="W320" s="44">
        <f t="shared" si="4"/>
        <v>3</v>
      </c>
    </row>
    <row r="321" spans="1:23" s="44" customFormat="1" ht="60" customHeight="1" x14ac:dyDescent="0.25">
      <c r="A321" s="6" t="s">
        <v>112</v>
      </c>
      <c r="B321" s="6" t="s">
        <v>107</v>
      </c>
      <c r="C321" s="12" t="s">
        <v>358</v>
      </c>
      <c r="D321" s="6" t="s">
        <v>113</v>
      </c>
      <c r="E321" s="6" t="s">
        <v>114</v>
      </c>
      <c r="F321" s="7">
        <v>32</v>
      </c>
      <c r="G321" s="7">
        <v>32</v>
      </c>
      <c r="H321" s="8">
        <v>1</v>
      </c>
      <c r="I321" s="6" t="s">
        <v>34</v>
      </c>
      <c r="J321" s="6"/>
      <c r="K321" s="7"/>
      <c r="L321" s="7"/>
      <c r="M321" s="8" t="s">
        <v>37</v>
      </c>
      <c r="N321" s="6"/>
      <c r="O321" s="6" t="s">
        <v>111</v>
      </c>
      <c r="P321" s="7">
        <v>4</v>
      </c>
      <c r="Q321" s="7">
        <v>4</v>
      </c>
      <c r="R321" s="8">
        <v>1</v>
      </c>
      <c r="S321" s="6" t="s">
        <v>34</v>
      </c>
      <c r="T321" s="44">
        <f>+COUNTIF(Tabla133[[#This Row],[Concepto]:[Concepto3]],"Concepto Favorable")</f>
        <v>2</v>
      </c>
      <c r="U321" s="44">
        <f>+COUNTIF(Tabla133[[#This Row],[Concepto]:[Concepto3]],"Concepto No Favorable")</f>
        <v>0</v>
      </c>
      <c r="V321" s="44">
        <f>+COUNTIF(Tabla133[[#This Row],[Concepto]:[Concepto3]],"Sin meta asignada en el periodo")</f>
        <v>0</v>
      </c>
      <c r="W321" s="44">
        <f t="shared" si="4"/>
        <v>2</v>
      </c>
    </row>
    <row r="322" spans="1:23" s="44" customFormat="1" ht="60" customHeight="1" x14ac:dyDescent="0.25">
      <c r="A322" s="6" t="s">
        <v>142</v>
      </c>
      <c r="B322" s="6" t="s">
        <v>143</v>
      </c>
      <c r="C322" s="12" t="s">
        <v>358</v>
      </c>
      <c r="D322" s="6" t="s">
        <v>144</v>
      </c>
      <c r="E322" s="6"/>
      <c r="F322" s="7"/>
      <c r="G322" s="7"/>
      <c r="H322" s="8" t="s">
        <v>37</v>
      </c>
      <c r="I322" s="6"/>
      <c r="J322" s="6" t="s">
        <v>146</v>
      </c>
      <c r="K322" s="7">
        <v>2</v>
      </c>
      <c r="L322" s="7">
        <v>2</v>
      </c>
      <c r="M322" s="8">
        <v>1</v>
      </c>
      <c r="N322" s="6" t="s">
        <v>34</v>
      </c>
      <c r="O322" s="6" t="s">
        <v>147</v>
      </c>
      <c r="P322" s="7">
        <v>1</v>
      </c>
      <c r="Q322" s="7">
        <v>1</v>
      </c>
      <c r="R322" s="8">
        <v>1</v>
      </c>
      <c r="S322" s="6" t="s">
        <v>70</v>
      </c>
      <c r="T322" s="44">
        <f>+COUNTIF(Tabla133[[#This Row],[Concepto]:[Concepto3]],"Concepto Favorable")</f>
        <v>1</v>
      </c>
      <c r="U322" s="44">
        <f>+COUNTIF(Tabla133[[#This Row],[Concepto]:[Concepto3]],"Concepto No Favorable")</f>
        <v>1</v>
      </c>
      <c r="V322" s="44">
        <f>+COUNTIF(Tabla133[[#This Row],[Concepto]:[Concepto3]],"Sin meta asignada en el periodo")</f>
        <v>0</v>
      </c>
      <c r="W322" s="44">
        <f t="shared" si="4"/>
        <v>1</v>
      </c>
    </row>
    <row r="323" spans="1:23" s="44" customFormat="1" ht="60" customHeight="1" x14ac:dyDescent="0.25">
      <c r="A323" s="6" t="s">
        <v>148</v>
      </c>
      <c r="B323" s="6" t="s">
        <v>143</v>
      </c>
      <c r="C323" s="12" t="s">
        <v>358</v>
      </c>
      <c r="D323" s="6" t="s">
        <v>149</v>
      </c>
      <c r="E323" s="6"/>
      <c r="F323" s="7"/>
      <c r="G323" s="7"/>
      <c r="H323" s="8" t="s">
        <v>37</v>
      </c>
      <c r="I323" s="6"/>
      <c r="J323" s="6" t="s">
        <v>151</v>
      </c>
      <c r="K323" s="7">
        <v>1</v>
      </c>
      <c r="L323" s="7">
        <v>1</v>
      </c>
      <c r="M323" s="8">
        <v>1</v>
      </c>
      <c r="N323" s="6" t="s">
        <v>34</v>
      </c>
      <c r="O323" s="6"/>
      <c r="P323" s="7"/>
      <c r="Q323" s="7"/>
      <c r="R323" s="8" t="s">
        <v>37</v>
      </c>
      <c r="S323" s="6"/>
      <c r="T323" s="44">
        <f>+COUNTIF(Tabla133[[#This Row],[Concepto]:[Concepto3]],"Concepto Favorable")</f>
        <v>1</v>
      </c>
      <c r="U323" s="44">
        <f>+COUNTIF(Tabla133[[#This Row],[Concepto]:[Concepto3]],"Concepto No Favorable")</f>
        <v>0</v>
      </c>
      <c r="V323" s="44">
        <f>+COUNTIF(Tabla133[[#This Row],[Concepto]:[Concepto3]],"Sin meta asignada en el periodo")</f>
        <v>0</v>
      </c>
      <c r="W323" s="44">
        <f t="shared" si="4"/>
        <v>1</v>
      </c>
    </row>
    <row r="324" spans="1:23" s="44" customFormat="1" ht="60" customHeight="1" x14ac:dyDescent="0.25">
      <c r="A324" s="6" t="s">
        <v>92</v>
      </c>
      <c r="B324" s="6" t="s">
        <v>93</v>
      </c>
      <c r="C324" s="12" t="s">
        <v>358</v>
      </c>
      <c r="D324" s="6" t="s">
        <v>341</v>
      </c>
      <c r="E324" s="6" t="s">
        <v>95</v>
      </c>
      <c r="F324" s="7">
        <v>4</v>
      </c>
      <c r="G324" s="7">
        <v>4</v>
      </c>
      <c r="H324" s="8">
        <v>1</v>
      </c>
      <c r="I324" s="6" t="s">
        <v>34</v>
      </c>
      <c r="J324" s="6"/>
      <c r="K324" s="7"/>
      <c r="L324" s="7"/>
      <c r="M324" s="8" t="s">
        <v>37</v>
      </c>
      <c r="N324" s="6"/>
      <c r="O324" s="6"/>
      <c r="P324" s="7"/>
      <c r="Q324" s="7"/>
      <c r="R324" s="8" t="s">
        <v>37</v>
      </c>
      <c r="S324" s="6"/>
      <c r="T324" s="44">
        <f>+COUNTIF(Tabla133[[#This Row],[Concepto]:[Concepto3]],"Concepto Favorable")</f>
        <v>1</v>
      </c>
      <c r="U324" s="44">
        <f>+COUNTIF(Tabla133[[#This Row],[Concepto]:[Concepto3]],"Concepto No Favorable")</f>
        <v>0</v>
      </c>
      <c r="V324" s="44">
        <f>+COUNTIF(Tabla133[[#This Row],[Concepto]:[Concepto3]],"Sin meta asignada en el periodo")</f>
        <v>0</v>
      </c>
      <c r="W324" s="44">
        <f t="shared" si="4"/>
        <v>1</v>
      </c>
    </row>
    <row r="325" spans="1:23" s="44" customFormat="1" ht="60" customHeight="1" x14ac:dyDescent="0.25">
      <c r="A325" s="6" t="s">
        <v>99</v>
      </c>
      <c r="B325" s="6" t="s">
        <v>93</v>
      </c>
      <c r="C325" s="12" t="s">
        <v>358</v>
      </c>
      <c r="D325" s="6" t="s">
        <v>100</v>
      </c>
      <c r="E325" s="6" t="s">
        <v>101</v>
      </c>
      <c r="F325" s="7">
        <v>4</v>
      </c>
      <c r="G325" s="7">
        <v>4</v>
      </c>
      <c r="H325" s="8">
        <v>1</v>
      </c>
      <c r="I325" s="6" t="s">
        <v>34</v>
      </c>
      <c r="J325" s="6"/>
      <c r="K325" s="7"/>
      <c r="L325" s="7"/>
      <c r="M325" s="8" t="s">
        <v>37</v>
      </c>
      <c r="N325" s="6"/>
      <c r="O325" s="6"/>
      <c r="P325" s="7"/>
      <c r="Q325" s="7"/>
      <c r="R325" s="8" t="s">
        <v>37</v>
      </c>
      <c r="S325" s="6"/>
      <c r="T325" s="44">
        <f>+COUNTIF(Tabla133[[#This Row],[Concepto]:[Concepto3]],"Concepto Favorable")</f>
        <v>1</v>
      </c>
      <c r="U325" s="44">
        <f>+COUNTIF(Tabla133[[#This Row],[Concepto]:[Concepto3]],"Concepto No Favorable")</f>
        <v>0</v>
      </c>
      <c r="V325" s="44">
        <f>+COUNTIF(Tabla133[[#This Row],[Concepto]:[Concepto3]],"Sin meta asignada en el periodo")</f>
        <v>0</v>
      </c>
      <c r="W325" s="44">
        <f t="shared" ref="W325:W343" si="5">+T325+V325</f>
        <v>1</v>
      </c>
    </row>
    <row r="326" spans="1:23" s="44" customFormat="1" ht="60" customHeight="1" x14ac:dyDescent="0.25">
      <c r="A326" s="12" t="s">
        <v>125</v>
      </c>
      <c r="B326" s="12" t="s">
        <v>121</v>
      </c>
      <c r="C326" s="12" t="s">
        <v>358</v>
      </c>
      <c r="D326" s="12" t="s">
        <v>126</v>
      </c>
      <c r="E326" s="12" t="s">
        <v>127</v>
      </c>
      <c r="F326" s="7">
        <v>2</v>
      </c>
      <c r="G326" s="7">
        <v>2</v>
      </c>
      <c r="H326" s="8">
        <v>1</v>
      </c>
      <c r="I326" s="6" t="s">
        <v>34</v>
      </c>
      <c r="J326" s="12"/>
      <c r="K326" s="13"/>
      <c r="L326" s="13"/>
      <c r="M326" s="8" t="s">
        <v>37</v>
      </c>
      <c r="N326" s="12"/>
      <c r="O326" s="12"/>
      <c r="P326" s="13"/>
      <c r="Q326" s="13"/>
      <c r="R326" s="14" t="s">
        <v>37</v>
      </c>
      <c r="S326" s="12"/>
      <c r="T326" s="44">
        <f>+COUNTIF(Tabla133[[#This Row],[Concepto]:[Concepto3]],"Concepto Favorable")</f>
        <v>1</v>
      </c>
      <c r="U326" s="44">
        <f>+COUNTIF(Tabla133[[#This Row],[Concepto]:[Concepto3]],"Concepto No Favorable")</f>
        <v>0</v>
      </c>
      <c r="V326" s="44">
        <f>+COUNTIF(Tabla133[[#This Row],[Concepto]:[Concepto3]],"Sin meta asignada en el periodo")</f>
        <v>0</v>
      </c>
      <c r="W326" s="44">
        <f t="shared" si="5"/>
        <v>1</v>
      </c>
    </row>
    <row r="327" spans="1:23" s="44" customFormat="1" ht="60" customHeight="1" x14ac:dyDescent="0.25">
      <c r="A327" s="6" t="s">
        <v>125</v>
      </c>
      <c r="B327" s="6" t="s">
        <v>121</v>
      </c>
      <c r="C327" s="12" t="s">
        <v>359</v>
      </c>
      <c r="D327" s="6" t="s">
        <v>126</v>
      </c>
      <c r="E327" s="6" t="s">
        <v>127</v>
      </c>
      <c r="F327" s="7">
        <v>1</v>
      </c>
      <c r="G327" s="7">
        <v>1</v>
      </c>
      <c r="H327" s="8">
        <v>1</v>
      </c>
      <c r="I327" s="6" t="s">
        <v>34</v>
      </c>
      <c r="J327" s="6"/>
      <c r="K327" s="7"/>
      <c r="L327" s="7"/>
      <c r="M327" s="8" t="s">
        <v>37</v>
      </c>
      <c r="N327" s="6"/>
      <c r="O327" s="6"/>
      <c r="P327" s="7"/>
      <c r="Q327" s="7"/>
      <c r="R327" s="8" t="s">
        <v>37</v>
      </c>
      <c r="S327" s="6"/>
      <c r="T327" s="44">
        <f>+COUNTIF(Tabla133[[#This Row],[Concepto]:[Concepto3]],"Concepto Favorable")</f>
        <v>1</v>
      </c>
      <c r="U327" s="44">
        <f>+COUNTIF(Tabla133[[#This Row],[Concepto]:[Concepto3]],"Concepto No Favorable")</f>
        <v>0</v>
      </c>
      <c r="V327" s="44">
        <f>+COUNTIF(Tabla133[[#This Row],[Concepto]:[Concepto3]],"Sin meta asignada en el periodo")</f>
        <v>0</v>
      </c>
      <c r="W327" s="44">
        <f t="shared" si="5"/>
        <v>1</v>
      </c>
    </row>
    <row r="328" spans="1:23" s="44" customFormat="1" ht="60" customHeight="1" x14ac:dyDescent="0.25">
      <c r="A328" s="6" t="s">
        <v>106</v>
      </c>
      <c r="B328" s="6" t="s">
        <v>107</v>
      </c>
      <c r="C328" s="12" t="s">
        <v>359</v>
      </c>
      <c r="D328" s="6" t="s">
        <v>108</v>
      </c>
      <c r="E328" s="6" t="s">
        <v>109</v>
      </c>
      <c r="F328" s="7">
        <v>17</v>
      </c>
      <c r="G328" s="7">
        <v>17</v>
      </c>
      <c r="H328" s="8">
        <v>1</v>
      </c>
      <c r="I328" s="6" t="s">
        <v>34</v>
      </c>
      <c r="J328" s="6" t="s">
        <v>110</v>
      </c>
      <c r="K328" s="7">
        <v>1</v>
      </c>
      <c r="L328" s="7">
        <v>1</v>
      </c>
      <c r="M328" s="8">
        <v>1</v>
      </c>
      <c r="N328" s="6" t="s">
        <v>34</v>
      </c>
      <c r="O328" s="6" t="s">
        <v>111</v>
      </c>
      <c r="P328" s="7">
        <v>1</v>
      </c>
      <c r="Q328" s="7">
        <v>1</v>
      </c>
      <c r="R328" s="8">
        <v>1</v>
      </c>
      <c r="S328" s="6" t="s">
        <v>34</v>
      </c>
      <c r="T328" s="44">
        <f>+COUNTIF(Tabla133[[#This Row],[Concepto]:[Concepto3]],"Concepto Favorable")</f>
        <v>3</v>
      </c>
      <c r="U328" s="44">
        <f>+COUNTIF(Tabla133[[#This Row],[Concepto]:[Concepto3]],"Concepto No Favorable")</f>
        <v>0</v>
      </c>
      <c r="V328" s="44">
        <f>+COUNTIF(Tabla133[[#This Row],[Concepto]:[Concepto3]],"Sin meta asignada en el periodo")</f>
        <v>0</v>
      </c>
      <c r="W328" s="44">
        <f t="shared" si="5"/>
        <v>3</v>
      </c>
    </row>
    <row r="329" spans="1:23" s="44" customFormat="1" ht="60" customHeight="1" x14ac:dyDescent="0.25">
      <c r="A329" s="6" t="s">
        <v>112</v>
      </c>
      <c r="B329" s="6" t="s">
        <v>107</v>
      </c>
      <c r="C329" s="12" t="s">
        <v>359</v>
      </c>
      <c r="D329" s="6" t="s">
        <v>113</v>
      </c>
      <c r="E329" s="6" t="s">
        <v>114</v>
      </c>
      <c r="F329" s="7">
        <v>17</v>
      </c>
      <c r="G329" s="7">
        <v>17</v>
      </c>
      <c r="H329" s="8">
        <v>1</v>
      </c>
      <c r="I329" s="6" t="s">
        <v>34</v>
      </c>
      <c r="J329" s="6"/>
      <c r="K329" s="7"/>
      <c r="L329" s="7"/>
      <c r="M329" s="8" t="s">
        <v>37</v>
      </c>
      <c r="N329" s="6"/>
      <c r="O329" s="6" t="s">
        <v>111</v>
      </c>
      <c r="P329" s="7">
        <v>1</v>
      </c>
      <c r="Q329" s="7">
        <v>1</v>
      </c>
      <c r="R329" s="8">
        <v>1</v>
      </c>
      <c r="S329" s="6" t="s">
        <v>34</v>
      </c>
      <c r="T329" s="44">
        <f>+COUNTIF(Tabla133[[#This Row],[Concepto]:[Concepto3]],"Concepto Favorable")</f>
        <v>2</v>
      </c>
      <c r="U329" s="44">
        <f>+COUNTIF(Tabla133[[#This Row],[Concepto]:[Concepto3]],"Concepto No Favorable")</f>
        <v>0</v>
      </c>
      <c r="V329" s="44">
        <f>+COUNTIF(Tabla133[[#This Row],[Concepto]:[Concepto3]],"Sin meta asignada en el periodo")</f>
        <v>0</v>
      </c>
      <c r="W329" s="44">
        <f t="shared" si="5"/>
        <v>2</v>
      </c>
    </row>
    <row r="330" spans="1:23" s="44" customFormat="1" ht="60" customHeight="1" x14ac:dyDescent="0.25">
      <c r="A330" s="6" t="s">
        <v>171</v>
      </c>
      <c r="B330" s="6" t="s">
        <v>172</v>
      </c>
      <c r="C330" s="12" t="s">
        <v>359</v>
      </c>
      <c r="D330" s="6" t="s">
        <v>173</v>
      </c>
      <c r="E330" s="6" t="s">
        <v>174</v>
      </c>
      <c r="F330" s="7">
        <v>4</v>
      </c>
      <c r="G330" s="7">
        <v>4</v>
      </c>
      <c r="H330" s="8">
        <v>1</v>
      </c>
      <c r="I330" s="6" t="s">
        <v>34</v>
      </c>
      <c r="J330" s="6"/>
      <c r="K330" s="7"/>
      <c r="L330" s="7"/>
      <c r="M330" s="8" t="s">
        <v>37</v>
      </c>
      <c r="N330" s="6"/>
      <c r="O330" s="6"/>
      <c r="P330" s="7"/>
      <c r="Q330" s="7"/>
      <c r="R330" s="8" t="s">
        <v>37</v>
      </c>
      <c r="S330" s="6"/>
      <c r="T330" s="44">
        <f>+COUNTIF(Tabla133[[#This Row],[Concepto]:[Concepto3]],"Concepto Favorable")</f>
        <v>1</v>
      </c>
      <c r="U330" s="44">
        <f>+COUNTIF(Tabla133[[#This Row],[Concepto]:[Concepto3]],"Concepto No Favorable")</f>
        <v>0</v>
      </c>
      <c r="V330" s="44">
        <f>+COUNTIF(Tabla133[[#This Row],[Concepto]:[Concepto3]],"Sin meta asignada en el periodo")</f>
        <v>0</v>
      </c>
      <c r="W330" s="44">
        <f t="shared" si="5"/>
        <v>1</v>
      </c>
    </row>
    <row r="331" spans="1:23" s="44" customFormat="1" ht="60" customHeight="1" x14ac:dyDescent="0.25">
      <c r="A331" s="6" t="s">
        <v>179</v>
      </c>
      <c r="B331" s="6" t="s">
        <v>172</v>
      </c>
      <c r="C331" s="12" t="s">
        <v>359</v>
      </c>
      <c r="D331" s="6" t="s">
        <v>342</v>
      </c>
      <c r="E331" s="6"/>
      <c r="F331" s="7"/>
      <c r="G331" s="7"/>
      <c r="H331" s="8" t="s">
        <v>37</v>
      </c>
      <c r="I331" s="6"/>
      <c r="J331" s="6"/>
      <c r="K331" s="7"/>
      <c r="L331" s="7"/>
      <c r="M331" s="8" t="s">
        <v>37</v>
      </c>
      <c r="N331" s="6"/>
      <c r="O331" s="6" t="s">
        <v>183</v>
      </c>
      <c r="P331" s="7">
        <v>0</v>
      </c>
      <c r="Q331" s="7">
        <v>0</v>
      </c>
      <c r="R331" s="8" t="s">
        <v>37</v>
      </c>
      <c r="S331" s="6" t="s">
        <v>43</v>
      </c>
      <c r="T331" s="44">
        <f>+COUNTIF(Tabla133[[#This Row],[Concepto]:[Concepto3]],"Concepto Favorable")</f>
        <v>0</v>
      </c>
      <c r="U331" s="44">
        <f>+COUNTIF(Tabla133[[#This Row],[Concepto]:[Concepto3]],"Concepto No Favorable")</f>
        <v>0</v>
      </c>
      <c r="V331" s="44">
        <f>+COUNTIF(Tabla133[[#This Row],[Concepto]:[Concepto3]],"Sin meta asignada en el periodo")</f>
        <v>1</v>
      </c>
      <c r="W331" s="44">
        <f t="shared" si="5"/>
        <v>1</v>
      </c>
    </row>
    <row r="332" spans="1:23" s="44" customFormat="1" ht="60" customHeight="1" x14ac:dyDescent="0.25">
      <c r="A332" s="6" t="s">
        <v>157</v>
      </c>
      <c r="B332" s="6" t="s">
        <v>158</v>
      </c>
      <c r="C332" s="12" t="s">
        <v>359</v>
      </c>
      <c r="D332" s="6" t="s">
        <v>159</v>
      </c>
      <c r="E332" s="6"/>
      <c r="F332" s="7"/>
      <c r="G332" s="7"/>
      <c r="H332" s="8" t="s">
        <v>37</v>
      </c>
      <c r="I332" s="6"/>
      <c r="J332" s="6" t="s">
        <v>161</v>
      </c>
      <c r="K332" s="7">
        <v>1</v>
      </c>
      <c r="L332" s="7">
        <v>1</v>
      </c>
      <c r="M332" s="8">
        <v>1</v>
      </c>
      <c r="N332" s="6" t="s">
        <v>34</v>
      </c>
      <c r="O332" s="6" t="s">
        <v>162</v>
      </c>
      <c r="P332" s="7">
        <v>1</v>
      </c>
      <c r="Q332" s="7">
        <v>1</v>
      </c>
      <c r="R332" s="8">
        <v>1</v>
      </c>
      <c r="S332" s="6" t="s">
        <v>34</v>
      </c>
      <c r="T332" s="44">
        <f>+COUNTIF(Tabla133[[#This Row],[Concepto]:[Concepto3]],"Concepto Favorable")</f>
        <v>2</v>
      </c>
      <c r="U332" s="44">
        <f>+COUNTIF(Tabla133[[#This Row],[Concepto]:[Concepto3]],"Concepto No Favorable")</f>
        <v>0</v>
      </c>
      <c r="V332" s="44">
        <f>+COUNTIF(Tabla133[[#This Row],[Concepto]:[Concepto3]],"Sin meta asignada en el periodo")</f>
        <v>0</v>
      </c>
      <c r="W332" s="44">
        <f t="shared" si="5"/>
        <v>2</v>
      </c>
    </row>
    <row r="333" spans="1:23" s="44" customFormat="1" ht="60" customHeight="1" x14ac:dyDescent="0.25">
      <c r="A333" s="6" t="s">
        <v>74</v>
      </c>
      <c r="B333" s="6" t="s">
        <v>66</v>
      </c>
      <c r="C333" s="12" t="s">
        <v>359</v>
      </c>
      <c r="D333" s="6" t="s">
        <v>75</v>
      </c>
      <c r="E333" s="6"/>
      <c r="F333" s="7"/>
      <c r="G333" s="7"/>
      <c r="H333" s="8" t="s">
        <v>37</v>
      </c>
      <c r="I333" s="6"/>
      <c r="J333" s="6" t="s">
        <v>77</v>
      </c>
      <c r="K333" s="7">
        <v>0</v>
      </c>
      <c r="L333" s="7">
        <v>0</v>
      </c>
      <c r="M333" s="8" t="s">
        <v>37</v>
      </c>
      <c r="N333" s="6" t="s">
        <v>43</v>
      </c>
      <c r="O333" s="6"/>
      <c r="P333" s="7"/>
      <c r="Q333" s="7"/>
      <c r="R333" s="8" t="s">
        <v>37</v>
      </c>
      <c r="S333" s="6"/>
      <c r="T333" s="44">
        <f>+COUNTIF(Tabla133[[#This Row],[Concepto]:[Concepto3]],"Concepto Favorable")</f>
        <v>0</v>
      </c>
      <c r="U333" s="44">
        <f>+COUNTIF(Tabla133[[#This Row],[Concepto]:[Concepto3]],"Concepto No Favorable")</f>
        <v>0</v>
      </c>
      <c r="V333" s="44">
        <f>+COUNTIF(Tabla133[[#This Row],[Concepto]:[Concepto3]],"Sin meta asignada en el periodo")</f>
        <v>1</v>
      </c>
      <c r="W333" s="44">
        <f t="shared" si="5"/>
        <v>1</v>
      </c>
    </row>
    <row r="334" spans="1:23" s="44" customFormat="1" ht="60" customHeight="1" x14ac:dyDescent="0.25">
      <c r="A334" s="6" t="s">
        <v>92</v>
      </c>
      <c r="B334" s="6" t="s">
        <v>93</v>
      </c>
      <c r="C334" s="12" t="s">
        <v>359</v>
      </c>
      <c r="D334" s="6" t="s">
        <v>341</v>
      </c>
      <c r="E334" s="6" t="s">
        <v>95</v>
      </c>
      <c r="F334" s="7">
        <v>4</v>
      </c>
      <c r="G334" s="7">
        <v>4</v>
      </c>
      <c r="H334" s="8">
        <v>1</v>
      </c>
      <c r="I334" s="6" t="s">
        <v>34</v>
      </c>
      <c r="J334" s="6"/>
      <c r="K334" s="7"/>
      <c r="L334" s="7"/>
      <c r="M334" s="8" t="s">
        <v>37</v>
      </c>
      <c r="N334" s="6"/>
      <c r="O334" s="6"/>
      <c r="P334" s="7"/>
      <c r="Q334" s="7"/>
      <c r="R334" s="8" t="s">
        <v>37</v>
      </c>
      <c r="S334" s="6"/>
      <c r="T334" s="44">
        <f>+COUNTIF(Tabla133[[#This Row],[Concepto]:[Concepto3]],"Concepto Favorable")</f>
        <v>1</v>
      </c>
      <c r="U334" s="44">
        <f>+COUNTIF(Tabla133[[#This Row],[Concepto]:[Concepto3]],"Concepto No Favorable")</f>
        <v>0</v>
      </c>
      <c r="V334" s="44">
        <f>+COUNTIF(Tabla133[[#This Row],[Concepto]:[Concepto3]],"Sin meta asignada en el periodo")</f>
        <v>0</v>
      </c>
      <c r="W334" s="44">
        <f t="shared" si="5"/>
        <v>1</v>
      </c>
    </row>
    <row r="335" spans="1:23" s="44" customFormat="1" ht="60" customHeight="1" x14ac:dyDescent="0.25">
      <c r="A335" s="6" t="s">
        <v>99</v>
      </c>
      <c r="B335" s="6" t="s">
        <v>93</v>
      </c>
      <c r="C335" s="12" t="s">
        <v>359</v>
      </c>
      <c r="D335" s="6" t="s">
        <v>100</v>
      </c>
      <c r="E335" s="6" t="s">
        <v>101</v>
      </c>
      <c r="F335" s="7">
        <v>4</v>
      </c>
      <c r="G335" s="7">
        <v>0</v>
      </c>
      <c r="H335" s="8">
        <v>0</v>
      </c>
      <c r="I335" s="6" t="s">
        <v>70</v>
      </c>
      <c r="J335" s="6"/>
      <c r="K335" s="7"/>
      <c r="L335" s="7"/>
      <c r="M335" s="8" t="s">
        <v>37</v>
      </c>
      <c r="N335" s="6"/>
      <c r="O335" s="6"/>
      <c r="P335" s="7"/>
      <c r="Q335" s="7"/>
      <c r="R335" s="8" t="s">
        <v>37</v>
      </c>
      <c r="S335" s="6"/>
      <c r="T335" s="44">
        <f>+COUNTIF(Tabla133[[#This Row],[Concepto]:[Concepto3]],"Concepto Favorable")</f>
        <v>0</v>
      </c>
      <c r="U335" s="44">
        <f>+COUNTIF(Tabla133[[#This Row],[Concepto]:[Concepto3]],"Concepto No Favorable")</f>
        <v>1</v>
      </c>
      <c r="V335" s="44">
        <f>+COUNTIF(Tabla133[[#This Row],[Concepto]:[Concepto3]],"Sin meta asignada en el periodo")</f>
        <v>0</v>
      </c>
      <c r="W335" s="44">
        <f t="shared" si="5"/>
        <v>0</v>
      </c>
    </row>
    <row r="336" spans="1:23" s="44" customFormat="1" ht="60" customHeight="1" x14ac:dyDescent="0.25">
      <c r="A336" s="6" t="s">
        <v>142</v>
      </c>
      <c r="B336" s="6" t="s">
        <v>143</v>
      </c>
      <c r="C336" s="12" t="s">
        <v>359</v>
      </c>
      <c r="D336" s="6" t="s">
        <v>144</v>
      </c>
      <c r="E336" s="6"/>
      <c r="F336" s="7"/>
      <c r="G336" s="7"/>
      <c r="H336" s="8" t="s">
        <v>37</v>
      </c>
      <c r="I336" s="6"/>
      <c r="J336" s="6" t="s">
        <v>146</v>
      </c>
      <c r="K336" s="7">
        <v>1</v>
      </c>
      <c r="L336" s="7">
        <v>1</v>
      </c>
      <c r="M336" s="8">
        <v>1</v>
      </c>
      <c r="N336" s="6" t="s">
        <v>34</v>
      </c>
      <c r="O336" s="6" t="s">
        <v>147</v>
      </c>
      <c r="P336" s="7">
        <v>5</v>
      </c>
      <c r="Q336" s="7">
        <v>5</v>
      </c>
      <c r="R336" s="8">
        <v>1</v>
      </c>
      <c r="S336" s="6" t="s">
        <v>34</v>
      </c>
      <c r="T336" s="44">
        <f>+COUNTIF(Tabla133[[#This Row],[Concepto]:[Concepto3]],"Concepto Favorable")</f>
        <v>2</v>
      </c>
      <c r="U336" s="44">
        <f>+COUNTIF(Tabla133[[#This Row],[Concepto]:[Concepto3]],"Concepto No Favorable")</f>
        <v>0</v>
      </c>
      <c r="V336" s="44">
        <f>+COUNTIF(Tabla133[[#This Row],[Concepto]:[Concepto3]],"Sin meta asignada en el periodo")</f>
        <v>0</v>
      </c>
      <c r="W336" s="44">
        <f t="shared" si="5"/>
        <v>2</v>
      </c>
    </row>
    <row r="337" spans="1:23" s="44" customFormat="1" ht="60" customHeight="1" x14ac:dyDescent="0.25">
      <c r="A337" s="6" t="s">
        <v>148</v>
      </c>
      <c r="B337" s="6" t="s">
        <v>143</v>
      </c>
      <c r="C337" s="12" t="s">
        <v>359</v>
      </c>
      <c r="D337" s="6" t="s">
        <v>149</v>
      </c>
      <c r="E337" s="6"/>
      <c r="F337" s="7"/>
      <c r="G337" s="7"/>
      <c r="H337" s="8" t="s">
        <v>37</v>
      </c>
      <c r="I337" s="6"/>
      <c r="J337" s="6" t="s">
        <v>151</v>
      </c>
      <c r="K337" s="7">
        <v>0</v>
      </c>
      <c r="L337" s="7">
        <v>0</v>
      </c>
      <c r="M337" s="8" t="s">
        <v>37</v>
      </c>
      <c r="N337" s="6" t="s">
        <v>43</v>
      </c>
      <c r="O337" s="6"/>
      <c r="P337" s="7"/>
      <c r="Q337" s="7"/>
      <c r="R337" s="8" t="s">
        <v>37</v>
      </c>
      <c r="S337" s="6"/>
      <c r="T337" s="44">
        <f>+COUNTIF(Tabla133[[#This Row],[Concepto]:[Concepto3]],"Concepto Favorable")</f>
        <v>0</v>
      </c>
      <c r="U337" s="44">
        <f>+COUNTIF(Tabla133[[#This Row],[Concepto]:[Concepto3]],"Concepto No Favorable")</f>
        <v>0</v>
      </c>
      <c r="V337" s="44">
        <f>+COUNTIF(Tabla133[[#This Row],[Concepto]:[Concepto3]],"Sin meta asignada en el periodo")</f>
        <v>1</v>
      </c>
      <c r="W337" s="44">
        <f t="shared" si="5"/>
        <v>1</v>
      </c>
    </row>
    <row r="338" spans="1:23" s="44" customFormat="1" ht="60" customHeight="1" x14ac:dyDescent="0.25">
      <c r="A338" s="6" t="s">
        <v>78</v>
      </c>
      <c r="B338" s="6" t="s">
        <v>79</v>
      </c>
      <c r="C338" s="12" t="s">
        <v>359</v>
      </c>
      <c r="D338" s="6" t="s">
        <v>80</v>
      </c>
      <c r="E338" s="6" t="s">
        <v>81</v>
      </c>
      <c r="F338" s="7">
        <v>4</v>
      </c>
      <c r="G338" s="7">
        <v>4</v>
      </c>
      <c r="H338" s="8">
        <v>1</v>
      </c>
      <c r="I338" s="6" t="s">
        <v>34</v>
      </c>
      <c r="J338" s="6"/>
      <c r="K338" s="7"/>
      <c r="L338" s="7"/>
      <c r="M338" s="8" t="s">
        <v>37</v>
      </c>
      <c r="N338" s="6"/>
      <c r="O338" s="6"/>
      <c r="P338" s="7"/>
      <c r="Q338" s="7"/>
      <c r="R338" s="8" t="s">
        <v>37</v>
      </c>
      <c r="S338" s="6"/>
      <c r="T338" s="44">
        <f>+COUNTIF(Tabla133[[#This Row],[Concepto]:[Concepto3]],"Concepto Favorable")</f>
        <v>1</v>
      </c>
      <c r="U338" s="44">
        <f>+COUNTIF(Tabla133[[#This Row],[Concepto]:[Concepto3]],"Concepto No Favorable")</f>
        <v>0</v>
      </c>
      <c r="V338" s="44">
        <f>+COUNTIF(Tabla133[[#This Row],[Concepto]:[Concepto3]],"Sin meta asignada en el periodo")</f>
        <v>0</v>
      </c>
      <c r="W338" s="44">
        <f t="shared" si="5"/>
        <v>1</v>
      </c>
    </row>
    <row r="339" spans="1:23" s="44" customFormat="1" ht="60" customHeight="1" x14ac:dyDescent="0.25">
      <c r="A339" s="6" t="s">
        <v>83</v>
      </c>
      <c r="B339" s="6" t="s">
        <v>79</v>
      </c>
      <c r="C339" s="12" t="s">
        <v>359</v>
      </c>
      <c r="D339" s="6" t="s">
        <v>84</v>
      </c>
      <c r="E339" s="6" t="s">
        <v>85</v>
      </c>
      <c r="F339" s="7">
        <v>0</v>
      </c>
      <c r="G339" s="7">
        <v>0</v>
      </c>
      <c r="H339" s="8" t="s">
        <v>37</v>
      </c>
      <c r="I339" s="6" t="s">
        <v>43</v>
      </c>
      <c r="J339" s="6"/>
      <c r="K339" s="7"/>
      <c r="L339" s="7"/>
      <c r="M339" s="8" t="s">
        <v>37</v>
      </c>
      <c r="N339" s="6"/>
      <c r="O339" s="6"/>
      <c r="P339" s="7"/>
      <c r="Q339" s="7"/>
      <c r="R339" s="8" t="s">
        <v>37</v>
      </c>
      <c r="S339" s="6"/>
      <c r="T339" s="44">
        <f>+COUNTIF(Tabla133[[#This Row],[Concepto]:[Concepto3]],"Concepto Favorable")</f>
        <v>0</v>
      </c>
      <c r="U339" s="44">
        <f>+COUNTIF(Tabla133[[#This Row],[Concepto]:[Concepto3]],"Concepto No Favorable")</f>
        <v>0</v>
      </c>
      <c r="V339" s="44">
        <f>+COUNTIF(Tabla133[[#This Row],[Concepto]:[Concepto3]],"Sin meta asignada en el periodo")</f>
        <v>1</v>
      </c>
      <c r="W339" s="44">
        <f t="shared" si="5"/>
        <v>1</v>
      </c>
    </row>
    <row r="340" spans="1:23" s="44" customFormat="1" ht="60" customHeight="1" x14ac:dyDescent="0.25">
      <c r="A340" s="6" t="s">
        <v>87</v>
      </c>
      <c r="B340" s="6" t="s">
        <v>79</v>
      </c>
      <c r="C340" s="12" t="s">
        <v>359</v>
      </c>
      <c r="D340" s="6" t="s">
        <v>88</v>
      </c>
      <c r="E340" s="6"/>
      <c r="F340" s="7"/>
      <c r="G340" s="7"/>
      <c r="H340" s="8" t="s">
        <v>37</v>
      </c>
      <c r="I340" s="6"/>
      <c r="J340" s="6" t="s">
        <v>90</v>
      </c>
      <c r="K340" s="7">
        <v>4</v>
      </c>
      <c r="L340" s="7">
        <v>4</v>
      </c>
      <c r="M340" s="8">
        <v>1</v>
      </c>
      <c r="N340" s="6" t="s">
        <v>34</v>
      </c>
      <c r="O340" s="6"/>
      <c r="P340" s="7"/>
      <c r="Q340" s="7"/>
      <c r="R340" s="8" t="s">
        <v>37</v>
      </c>
      <c r="S340" s="6"/>
      <c r="T340" s="44">
        <f>+COUNTIF(Tabla133[[#This Row],[Concepto]:[Concepto3]],"Concepto Favorable")</f>
        <v>1</v>
      </c>
      <c r="U340" s="44">
        <f>+COUNTIF(Tabla133[[#This Row],[Concepto]:[Concepto3]],"Concepto No Favorable")</f>
        <v>0</v>
      </c>
      <c r="V340" s="44">
        <f>+COUNTIF(Tabla133[[#This Row],[Concepto]:[Concepto3]],"Sin meta asignada en el periodo")</f>
        <v>0</v>
      </c>
      <c r="W340" s="44">
        <f t="shared" si="5"/>
        <v>1</v>
      </c>
    </row>
    <row r="341" spans="1:23" s="44" customFormat="1" ht="60" customHeight="1" x14ac:dyDescent="0.25">
      <c r="A341" s="6" t="s">
        <v>295</v>
      </c>
      <c r="B341" s="6" t="s">
        <v>296</v>
      </c>
      <c r="C341" s="12" t="s">
        <v>359</v>
      </c>
      <c r="D341" s="6" t="s">
        <v>297</v>
      </c>
      <c r="E341" s="6" t="s">
        <v>298</v>
      </c>
      <c r="F341" s="7">
        <v>4</v>
      </c>
      <c r="G341" s="7">
        <v>4</v>
      </c>
      <c r="H341" s="8">
        <v>1</v>
      </c>
      <c r="I341" s="6" t="s">
        <v>34</v>
      </c>
      <c r="J341" s="6"/>
      <c r="K341" s="7"/>
      <c r="L341" s="7"/>
      <c r="M341" s="8" t="s">
        <v>37</v>
      </c>
      <c r="N341" s="6"/>
      <c r="O341" s="6"/>
      <c r="P341" s="7"/>
      <c r="Q341" s="7"/>
      <c r="R341" s="8" t="s">
        <v>37</v>
      </c>
      <c r="S341" s="6"/>
      <c r="T341" s="44">
        <f>+COUNTIF(Tabla133[[#This Row],[Concepto]:[Concepto3]],"Concepto Favorable")</f>
        <v>1</v>
      </c>
      <c r="U341" s="44">
        <f>+COUNTIF(Tabla133[[#This Row],[Concepto]:[Concepto3]],"Concepto No Favorable")</f>
        <v>0</v>
      </c>
      <c r="V341" s="44">
        <f>+COUNTIF(Tabla133[[#This Row],[Concepto]:[Concepto3]],"Sin meta asignada en el periodo")</f>
        <v>0</v>
      </c>
      <c r="W341" s="44">
        <f t="shared" si="5"/>
        <v>1</v>
      </c>
    </row>
    <row r="342" spans="1:23" s="44" customFormat="1" ht="60" customHeight="1" x14ac:dyDescent="0.25">
      <c r="A342" s="6" t="s">
        <v>299</v>
      </c>
      <c r="B342" s="6" t="s">
        <v>296</v>
      </c>
      <c r="C342" s="12" t="s">
        <v>359</v>
      </c>
      <c r="D342" s="6" t="s">
        <v>300</v>
      </c>
      <c r="E342" s="6" t="s">
        <v>301</v>
      </c>
      <c r="F342" s="7">
        <v>4</v>
      </c>
      <c r="G342" s="7">
        <v>0</v>
      </c>
      <c r="H342" s="8">
        <v>0</v>
      </c>
      <c r="I342" s="6" t="s">
        <v>43</v>
      </c>
      <c r="J342" s="6"/>
      <c r="K342" s="7"/>
      <c r="L342" s="7"/>
      <c r="M342" s="8" t="s">
        <v>37</v>
      </c>
      <c r="N342" s="6"/>
      <c r="O342" s="6"/>
      <c r="P342" s="7"/>
      <c r="Q342" s="7"/>
      <c r="R342" s="8" t="s">
        <v>37</v>
      </c>
      <c r="S342" s="6"/>
      <c r="T342" s="44">
        <f>+COUNTIF(Tabla133[[#This Row],[Concepto]:[Concepto3]],"Concepto Favorable")</f>
        <v>0</v>
      </c>
      <c r="U342" s="44">
        <f>+COUNTIF(Tabla133[[#This Row],[Concepto]:[Concepto3]],"Concepto No Favorable")</f>
        <v>0</v>
      </c>
      <c r="V342" s="44">
        <f>+COUNTIF(Tabla133[[#This Row],[Concepto]:[Concepto3]],"Sin meta asignada en el periodo")</f>
        <v>1</v>
      </c>
      <c r="W342" s="44">
        <f t="shared" si="5"/>
        <v>1</v>
      </c>
    </row>
    <row r="343" spans="1:23" s="44" customFormat="1" ht="60" customHeight="1" x14ac:dyDescent="0.25">
      <c r="A343" s="12" t="s">
        <v>302</v>
      </c>
      <c r="B343" s="12" t="s">
        <v>296</v>
      </c>
      <c r="C343" s="12" t="s">
        <v>359</v>
      </c>
      <c r="D343" s="12" t="s">
        <v>303</v>
      </c>
      <c r="E343" s="12" t="s">
        <v>304</v>
      </c>
      <c r="F343" s="13">
        <v>4</v>
      </c>
      <c r="G343" s="13">
        <v>0</v>
      </c>
      <c r="H343" s="8">
        <v>0</v>
      </c>
      <c r="I343" s="12" t="s">
        <v>43</v>
      </c>
      <c r="J343" s="12"/>
      <c r="K343" s="13"/>
      <c r="L343" s="13"/>
      <c r="M343" s="8" t="s">
        <v>37</v>
      </c>
      <c r="N343" s="12"/>
      <c r="O343" s="12"/>
      <c r="P343" s="7"/>
      <c r="Q343" s="7"/>
      <c r="R343" s="14" t="s">
        <v>37</v>
      </c>
      <c r="S343" s="12"/>
      <c r="T343" s="44">
        <f>+COUNTIF(Tabla133[[#This Row],[Concepto]:[Concepto3]],"Concepto Favorable")</f>
        <v>0</v>
      </c>
      <c r="U343" s="44">
        <f>+COUNTIF(Tabla133[[#This Row],[Concepto]:[Concepto3]],"Concepto No Favorable")</f>
        <v>0</v>
      </c>
      <c r="V343" s="44">
        <f>+COUNTIF(Tabla133[[#This Row],[Concepto]:[Concepto3]],"Sin meta asignada en el periodo")</f>
        <v>1</v>
      </c>
      <c r="W343" s="44">
        <f t="shared" si="5"/>
        <v>1</v>
      </c>
    </row>
    <row r="344" spans="1:23" s="44" customFormat="1" ht="60" customHeight="1" x14ac:dyDescent="0.25">
      <c r="A344" s="6" t="s">
        <v>78</v>
      </c>
      <c r="B344" s="6" t="s">
        <v>79</v>
      </c>
      <c r="C344" s="6" t="s">
        <v>360</v>
      </c>
      <c r="D344" s="6" t="s">
        <v>80</v>
      </c>
      <c r="E344" s="6" t="s">
        <v>81</v>
      </c>
      <c r="F344" s="7">
        <v>1</v>
      </c>
      <c r="G344" s="7">
        <v>1</v>
      </c>
      <c r="H344" s="8">
        <v>1</v>
      </c>
      <c r="I344" s="6" t="s">
        <v>34</v>
      </c>
      <c r="J344" s="6"/>
      <c r="K344" s="7"/>
      <c r="L344" s="7"/>
      <c r="M344" s="8" t="s">
        <v>37</v>
      </c>
      <c r="N344" s="6"/>
      <c r="O344" s="6"/>
      <c r="P344" s="7"/>
      <c r="Q344" s="7"/>
      <c r="R344" s="8" t="s">
        <v>37</v>
      </c>
      <c r="S344" s="6"/>
      <c r="T344" s="44">
        <f>+COUNTIF(Tabla133[[#This Row],[Concepto]:[Concepto3]],"Concepto Favorable")</f>
        <v>1</v>
      </c>
      <c r="U344" s="44">
        <f>+COUNTIF(Tabla133[[#This Row],[Concepto]:[Concepto3]],"Concepto No Favorable")</f>
        <v>0</v>
      </c>
      <c r="V344" s="44">
        <f>+COUNTIF(Tabla133[[#This Row],[Concepto]:[Concepto3]],"Sin meta asignada en el periodo")</f>
        <v>0</v>
      </c>
      <c r="W344" s="44">
        <f t="shared" ref="W344:W362" si="6">+T344+V344</f>
        <v>1</v>
      </c>
    </row>
    <row r="345" spans="1:23" s="44" customFormat="1" ht="60" customHeight="1" x14ac:dyDescent="0.25">
      <c r="A345" s="6" t="s">
        <v>83</v>
      </c>
      <c r="B345" s="6" t="s">
        <v>79</v>
      </c>
      <c r="C345" s="6" t="s">
        <v>360</v>
      </c>
      <c r="D345" s="6" t="s">
        <v>84</v>
      </c>
      <c r="E345" s="6" t="s">
        <v>85</v>
      </c>
      <c r="F345" s="7">
        <v>1</v>
      </c>
      <c r="G345" s="7">
        <v>1</v>
      </c>
      <c r="H345" s="8">
        <v>1</v>
      </c>
      <c r="I345" s="6" t="s">
        <v>34</v>
      </c>
      <c r="J345" s="6"/>
      <c r="K345" s="7"/>
      <c r="L345" s="7"/>
      <c r="M345" s="8" t="s">
        <v>37</v>
      </c>
      <c r="N345" s="6"/>
      <c r="O345" s="6"/>
      <c r="P345" s="7"/>
      <c r="Q345" s="7"/>
      <c r="R345" s="8" t="s">
        <v>37</v>
      </c>
      <c r="S345" s="6"/>
      <c r="T345" s="44">
        <f>+COUNTIF(Tabla133[[#This Row],[Concepto]:[Concepto3]],"Concepto Favorable")</f>
        <v>1</v>
      </c>
      <c r="U345" s="44">
        <f>+COUNTIF(Tabla133[[#This Row],[Concepto]:[Concepto3]],"Concepto No Favorable")</f>
        <v>0</v>
      </c>
      <c r="V345" s="44">
        <f>+COUNTIF(Tabla133[[#This Row],[Concepto]:[Concepto3]],"Sin meta asignada en el periodo")</f>
        <v>0</v>
      </c>
      <c r="W345" s="44">
        <f t="shared" si="6"/>
        <v>1</v>
      </c>
    </row>
    <row r="346" spans="1:23" s="44" customFormat="1" ht="60" customHeight="1" x14ac:dyDescent="0.25">
      <c r="A346" s="6" t="s">
        <v>87</v>
      </c>
      <c r="B346" s="6" t="s">
        <v>79</v>
      </c>
      <c r="C346" s="6" t="s">
        <v>360</v>
      </c>
      <c r="D346" s="6" t="s">
        <v>88</v>
      </c>
      <c r="E346" s="6"/>
      <c r="F346" s="7"/>
      <c r="G346" s="7"/>
      <c r="H346" s="8" t="s">
        <v>37</v>
      </c>
      <c r="I346" s="6"/>
      <c r="J346" s="6" t="s">
        <v>90</v>
      </c>
      <c r="K346" s="7">
        <v>1</v>
      </c>
      <c r="L346" s="7">
        <v>1</v>
      </c>
      <c r="M346" s="8">
        <v>1</v>
      </c>
      <c r="N346" s="6" t="s">
        <v>34</v>
      </c>
      <c r="O346" s="6"/>
      <c r="P346" s="7"/>
      <c r="Q346" s="7"/>
      <c r="R346" s="8" t="s">
        <v>37</v>
      </c>
      <c r="S346" s="6"/>
      <c r="T346" s="44">
        <f>+COUNTIF(Tabla133[[#This Row],[Concepto]:[Concepto3]],"Concepto Favorable")</f>
        <v>1</v>
      </c>
      <c r="U346" s="44">
        <f>+COUNTIF(Tabla133[[#This Row],[Concepto]:[Concepto3]],"Concepto No Favorable")</f>
        <v>0</v>
      </c>
      <c r="V346" s="44">
        <f>+COUNTIF(Tabla133[[#This Row],[Concepto]:[Concepto3]],"Sin meta asignada en el periodo")</f>
        <v>0</v>
      </c>
      <c r="W346" s="44">
        <f t="shared" si="6"/>
        <v>1</v>
      </c>
    </row>
    <row r="347" spans="1:23" s="44" customFormat="1" ht="60" customHeight="1" x14ac:dyDescent="0.25">
      <c r="A347" s="6" t="s">
        <v>295</v>
      </c>
      <c r="B347" s="6" t="s">
        <v>296</v>
      </c>
      <c r="C347" s="6" t="s">
        <v>360</v>
      </c>
      <c r="D347" s="6" t="s">
        <v>297</v>
      </c>
      <c r="E347" s="6" t="s">
        <v>298</v>
      </c>
      <c r="F347" s="7">
        <v>4</v>
      </c>
      <c r="G347" s="7">
        <v>4</v>
      </c>
      <c r="H347" s="8">
        <v>1</v>
      </c>
      <c r="I347" s="6" t="s">
        <v>34</v>
      </c>
      <c r="J347" s="6"/>
      <c r="K347" s="7"/>
      <c r="L347" s="7"/>
      <c r="M347" s="8" t="s">
        <v>37</v>
      </c>
      <c r="N347" s="6"/>
      <c r="O347" s="6"/>
      <c r="P347" s="7"/>
      <c r="Q347" s="7"/>
      <c r="R347" s="8" t="s">
        <v>37</v>
      </c>
      <c r="S347" s="6"/>
      <c r="T347" s="44">
        <f>+COUNTIF(Tabla133[[#This Row],[Concepto]:[Concepto3]],"Concepto Favorable")</f>
        <v>1</v>
      </c>
      <c r="U347" s="44">
        <f>+COUNTIF(Tabla133[[#This Row],[Concepto]:[Concepto3]],"Concepto No Favorable")</f>
        <v>0</v>
      </c>
      <c r="V347" s="44">
        <f>+COUNTIF(Tabla133[[#This Row],[Concepto]:[Concepto3]],"Sin meta asignada en el periodo")</f>
        <v>0</v>
      </c>
      <c r="W347" s="44">
        <f t="shared" si="6"/>
        <v>1</v>
      </c>
    </row>
    <row r="348" spans="1:23" s="44" customFormat="1" ht="60" customHeight="1" x14ac:dyDescent="0.25">
      <c r="A348" s="6" t="s">
        <v>299</v>
      </c>
      <c r="B348" s="6" t="s">
        <v>296</v>
      </c>
      <c r="C348" s="6" t="s">
        <v>360</v>
      </c>
      <c r="D348" s="6" t="s">
        <v>300</v>
      </c>
      <c r="E348" s="6" t="s">
        <v>301</v>
      </c>
      <c r="F348" s="7">
        <v>0</v>
      </c>
      <c r="G348" s="7">
        <v>0</v>
      </c>
      <c r="H348" s="8" t="s">
        <v>37</v>
      </c>
      <c r="I348" s="6" t="s">
        <v>43</v>
      </c>
      <c r="J348" s="6"/>
      <c r="K348" s="7"/>
      <c r="L348" s="7"/>
      <c r="M348" s="8" t="s">
        <v>37</v>
      </c>
      <c r="N348" s="6"/>
      <c r="O348" s="6"/>
      <c r="P348" s="7"/>
      <c r="Q348" s="7"/>
      <c r="R348" s="8" t="s">
        <v>37</v>
      </c>
      <c r="S348" s="6"/>
      <c r="T348" s="44">
        <f>+COUNTIF(Tabla133[[#This Row],[Concepto]:[Concepto3]],"Concepto Favorable")</f>
        <v>0</v>
      </c>
      <c r="U348" s="44">
        <f>+COUNTIF(Tabla133[[#This Row],[Concepto]:[Concepto3]],"Concepto No Favorable")</f>
        <v>0</v>
      </c>
      <c r="V348" s="44">
        <f>+COUNTIF(Tabla133[[#This Row],[Concepto]:[Concepto3]],"Sin meta asignada en el periodo")</f>
        <v>1</v>
      </c>
      <c r="W348" s="44">
        <f t="shared" si="6"/>
        <v>1</v>
      </c>
    </row>
    <row r="349" spans="1:23" s="44" customFormat="1" ht="60" customHeight="1" x14ac:dyDescent="0.25">
      <c r="A349" s="6" t="s">
        <v>302</v>
      </c>
      <c r="B349" s="6" t="s">
        <v>296</v>
      </c>
      <c r="C349" s="6" t="s">
        <v>360</v>
      </c>
      <c r="D349" s="6" t="s">
        <v>303</v>
      </c>
      <c r="E349" s="6" t="s">
        <v>304</v>
      </c>
      <c r="F349" s="7">
        <v>4</v>
      </c>
      <c r="G349" s="7">
        <v>4</v>
      </c>
      <c r="H349" s="8">
        <v>1</v>
      </c>
      <c r="I349" s="6" t="s">
        <v>34</v>
      </c>
      <c r="J349" s="6"/>
      <c r="K349" s="7"/>
      <c r="L349" s="7"/>
      <c r="M349" s="8" t="s">
        <v>37</v>
      </c>
      <c r="N349" s="6"/>
      <c r="O349" s="6"/>
      <c r="P349" s="7"/>
      <c r="Q349" s="7"/>
      <c r="R349" s="8" t="s">
        <v>37</v>
      </c>
      <c r="S349" s="6"/>
      <c r="T349" s="44">
        <f>+COUNTIF(Tabla133[[#This Row],[Concepto]:[Concepto3]],"Concepto Favorable")</f>
        <v>1</v>
      </c>
      <c r="U349" s="44">
        <f>+COUNTIF(Tabla133[[#This Row],[Concepto]:[Concepto3]],"Concepto No Favorable")</f>
        <v>0</v>
      </c>
      <c r="V349" s="44">
        <f>+COUNTIF(Tabla133[[#This Row],[Concepto]:[Concepto3]],"Sin meta asignada en el periodo")</f>
        <v>0</v>
      </c>
      <c r="W349" s="44">
        <f t="shared" si="6"/>
        <v>1</v>
      </c>
    </row>
    <row r="350" spans="1:23" s="44" customFormat="1" ht="60" customHeight="1" x14ac:dyDescent="0.25">
      <c r="A350" s="6" t="s">
        <v>74</v>
      </c>
      <c r="B350" s="6" t="s">
        <v>66</v>
      </c>
      <c r="C350" s="6" t="s">
        <v>360</v>
      </c>
      <c r="D350" s="6" t="s">
        <v>75</v>
      </c>
      <c r="E350" s="6"/>
      <c r="F350" s="7"/>
      <c r="G350" s="7"/>
      <c r="H350" s="8" t="s">
        <v>37</v>
      </c>
      <c r="I350" s="6"/>
      <c r="J350" s="6" t="s">
        <v>77</v>
      </c>
      <c r="K350" s="7">
        <v>1</v>
      </c>
      <c r="L350" s="7">
        <v>1</v>
      </c>
      <c r="M350" s="8">
        <v>1</v>
      </c>
      <c r="N350" s="6" t="s">
        <v>34</v>
      </c>
      <c r="O350" s="6"/>
      <c r="P350" s="7"/>
      <c r="Q350" s="7"/>
      <c r="R350" s="8" t="s">
        <v>37</v>
      </c>
      <c r="S350" s="6"/>
      <c r="T350" s="44">
        <f>+COUNTIF(Tabla133[[#This Row],[Concepto]:[Concepto3]],"Concepto Favorable")</f>
        <v>1</v>
      </c>
      <c r="U350" s="44">
        <f>+COUNTIF(Tabla133[[#This Row],[Concepto]:[Concepto3]],"Concepto No Favorable")</f>
        <v>0</v>
      </c>
      <c r="V350" s="44">
        <f>+COUNTIF(Tabla133[[#This Row],[Concepto]:[Concepto3]],"Sin meta asignada en el periodo")</f>
        <v>0</v>
      </c>
      <c r="W350" s="44">
        <f t="shared" si="6"/>
        <v>1</v>
      </c>
    </row>
    <row r="351" spans="1:23" s="44" customFormat="1" ht="60" customHeight="1" x14ac:dyDescent="0.25">
      <c r="A351" s="6" t="s">
        <v>157</v>
      </c>
      <c r="B351" s="6" t="s">
        <v>158</v>
      </c>
      <c r="C351" s="6" t="s">
        <v>360</v>
      </c>
      <c r="D351" s="6" t="s">
        <v>159</v>
      </c>
      <c r="E351" s="6"/>
      <c r="F351" s="7"/>
      <c r="G351" s="7"/>
      <c r="H351" s="8" t="s">
        <v>37</v>
      </c>
      <c r="I351" s="6"/>
      <c r="J351" s="6" t="s">
        <v>161</v>
      </c>
      <c r="K351" s="7">
        <v>1</v>
      </c>
      <c r="L351" s="7">
        <v>1</v>
      </c>
      <c r="M351" s="8">
        <v>1</v>
      </c>
      <c r="N351" s="6" t="s">
        <v>34</v>
      </c>
      <c r="O351" s="6" t="s">
        <v>162</v>
      </c>
      <c r="P351" s="7">
        <v>1</v>
      </c>
      <c r="Q351" s="7">
        <v>1</v>
      </c>
      <c r="R351" s="8">
        <v>1</v>
      </c>
      <c r="S351" s="6" t="s">
        <v>34</v>
      </c>
      <c r="T351" s="44">
        <f>+COUNTIF(Tabla133[[#This Row],[Concepto]:[Concepto3]],"Concepto Favorable")</f>
        <v>2</v>
      </c>
      <c r="U351" s="44">
        <f>+COUNTIF(Tabla133[[#This Row],[Concepto]:[Concepto3]],"Concepto No Favorable")</f>
        <v>0</v>
      </c>
      <c r="V351" s="44">
        <f>+COUNTIF(Tabla133[[#This Row],[Concepto]:[Concepto3]],"Sin meta asignada en el periodo")</f>
        <v>0</v>
      </c>
      <c r="W351" s="44">
        <f t="shared" si="6"/>
        <v>2</v>
      </c>
    </row>
    <row r="352" spans="1:23" s="44" customFormat="1" ht="60" customHeight="1" x14ac:dyDescent="0.25">
      <c r="A352" s="6" t="s">
        <v>171</v>
      </c>
      <c r="B352" s="6" t="s">
        <v>172</v>
      </c>
      <c r="C352" s="6" t="s">
        <v>360</v>
      </c>
      <c r="D352" s="6" t="s">
        <v>173</v>
      </c>
      <c r="E352" s="6" t="s">
        <v>174</v>
      </c>
      <c r="F352" s="7">
        <v>4</v>
      </c>
      <c r="G352" s="7">
        <v>4</v>
      </c>
      <c r="H352" s="8">
        <v>1</v>
      </c>
      <c r="I352" s="6" t="s">
        <v>34</v>
      </c>
      <c r="J352" s="6"/>
      <c r="K352" s="7"/>
      <c r="L352" s="7"/>
      <c r="M352" s="8" t="s">
        <v>37</v>
      </c>
      <c r="N352" s="6"/>
      <c r="O352" s="6"/>
      <c r="P352" s="7"/>
      <c r="Q352" s="7"/>
      <c r="R352" s="8" t="s">
        <v>37</v>
      </c>
      <c r="S352" s="6"/>
      <c r="T352" s="44">
        <f>+COUNTIF(Tabla133[[#This Row],[Concepto]:[Concepto3]],"Concepto Favorable")</f>
        <v>1</v>
      </c>
      <c r="U352" s="44">
        <f>+COUNTIF(Tabla133[[#This Row],[Concepto]:[Concepto3]],"Concepto No Favorable")</f>
        <v>0</v>
      </c>
      <c r="V352" s="44">
        <f>+COUNTIF(Tabla133[[#This Row],[Concepto]:[Concepto3]],"Sin meta asignada en el periodo")</f>
        <v>0</v>
      </c>
      <c r="W352" s="44">
        <f t="shared" si="6"/>
        <v>1</v>
      </c>
    </row>
    <row r="353" spans="1:23" s="44" customFormat="1" ht="60" customHeight="1" x14ac:dyDescent="0.25">
      <c r="A353" s="6" t="s">
        <v>179</v>
      </c>
      <c r="B353" s="6" t="s">
        <v>172</v>
      </c>
      <c r="C353" s="6" t="s">
        <v>360</v>
      </c>
      <c r="D353" s="6" t="s">
        <v>342</v>
      </c>
      <c r="E353" s="6"/>
      <c r="F353" s="7"/>
      <c r="G353" s="7"/>
      <c r="H353" s="8" t="s">
        <v>37</v>
      </c>
      <c r="I353" s="6"/>
      <c r="J353" s="6"/>
      <c r="K353" s="7"/>
      <c r="L353" s="7"/>
      <c r="M353" s="8" t="s">
        <v>37</v>
      </c>
      <c r="N353" s="6"/>
      <c r="O353" s="6" t="s">
        <v>183</v>
      </c>
      <c r="P353" s="7">
        <v>1</v>
      </c>
      <c r="Q353" s="7">
        <v>1</v>
      </c>
      <c r="R353" s="8">
        <v>1</v>
      </c>
      <c r="S353" s="6" t="s">
        <v>34</v>
      </c>
      <c r="T353" s="44">
        <f>+COUNTIF(Tabla133[[#This Row],[Concepto]:[Concepto3]],"Concepto Favorable")</f>
        <v>1</v>
      </c>
      <c r="U353" s="44">
        <f>+COUNTIF(Tabla133[[#This Row],[Concepto]:[Concepto3]],"Concepto No Favorable")</f>
        <v>0</v>
      </c>
      <c r="V353" s="44">
        <f>+COUNTIF(Tabla133[[#This Row],[Concepto]:[Concepto3]],"Sin meta asignada en el periodo")</f>
        <v>0</v>
      </c>
      <c r="W353" s="44">
        <f t="shared" si="6"/>
        <v>1</v>
      </c>
    </row>
    <row r="354" spans="1:23" s="44" customFormat="1" ht="60" customHeight="1" x14ac:dyDescent="0.25">
      <c r="A354" s="6" t="s">
        <v>106</v>
      </c>
      <c r="B354" s="6" t="s">
        <v>107</v>
      </c>
      <c r="C354" s="6" t="s">
        <v>360</v>
      </c>
      <c r="D354" s="6" t="s">
        <v>108</v>
      </c>
      <c r="E354" s="6" t="s">
        <v>109</v>
      </c>
      <c r="F354" s="7">
        <v>16</v>
      </c>
      <c r="G354" s="7">
        <v>16</v>
      </c>
      <c r="H354" s="8">
        <v>1</v>
      </c>
      <c r="I354" s="6" t="s">
        <v>34</v>
      </c>
      <c r="J354" s="6" t="s">
        <v>110</v>
      </c>
      <c r="K354" s="7">
        <v>1</v>
      </c>
      <c r="L354" s="7">
        <v>1</v>
      </c>
      <c r="M354" s="8">
        <v>1</v>
      </c>
      <c r="N354" s="6" t="s">
        <v>34</v>
      </c>
      <c r="O354" s="6" t="s">
        <v>111</v>
      </c>
      <c r="P354" s="7">
        <v>4</v>
      </c>
      <c r="Q354" s="7">
        <v>4</v>
      </c>
      <c r="R354" s="8">
        <v>1</v>
      </c>
      <c r="S354" s="6" t="s">
        <v>34</v>
      </c>
      <c r="T354" s="44">
        <f>+COUNTIF(Tabla133[[#This Row],[Concepto]:[Concepto3]],"Concepto Favorable")</f>
        <v>3</v>
      </c>
      <c r="U354" s="44">
        <f>+COUNTIF(Tabla133[[#This Row],[Concepto]:[Concepto3]],"Concepto No Favorable")</f>
        <v>0</v>
      </c>
      <c r="V354" s="44">
        <f>+COUNTIF(Tabla133[[#This Row],[Concepto]:[Concepto3]],"Sin meta asignada en el periodo")</f>
        <v>0</v>
      </c>
      <c r="W354" s="44">
        <f t="shared" si="6"/>
        <v>3</v>
      </c>
    </row>
    <row r="355" spans="1:23" s="44" customFormat="1" ht="60" customHeight="1" x14ac:dyDescent="0.25">
      <c r="A355" s="6" t="s">
        <v>112</v>
      </c>
      <c r="B355" s="6" t="s">
        <v>107</v>
      </c>
      <c r="C355" s="6" t="s">
        <v>360</v>
      </c>
      <c r="D355" s="6" t="s">
        <v>113</v>
      </c>
      <c r="E355" s="6" t="s">
        <v>114</v>
      </c>
      <c r="F355" s="7">
        <v>16</v>
      </c>
      <c r="G355" s="7">
        <v>14</v>
      </c>
      <c r="H355" s="8">
        <v>0.875</v>
      </c>
      <c r="I355" s="6" t="s">
        <v>34</v>
      </c>
      <c r="J355" s="6"/>
      <c r="K355" s="7"/>
      <c r="L355" s="7"/>
      <c r="M355" s="8" t="s">
        <v>37</v>
      </c>
      <c r="N355" s="6"/>
      <c r="O355" s="6" t="s">
        <v>111</v>
      </c>
      <c r="P355" s="7">
        <v>1</v>
      </c>
      <c r="Q355" s="7">
        <v>1</v>
      </c>
      <c r="R355" s="8">
        <v>1</v>
      </c>
      <c r="S355" s="6" t="s">
        <v>34</v>
      </c>
      <c r="T355" s="44">
        <f>+COUNTIF(Tabla133[[#This Row],[Concepto]:[Concepto3]],"Concepto Favorable")</f>
        <v>2</v>
      </c>
      <c r="U355" s="44">
        <f>+COUNTIF(Tabla133[[#This Row],[Concepto]:[Concepto3]],"Concepto No Favorable")</f>
        <v>0</v>
      </c>
      <c r="V355" s="44">
        <f>+COUNTIF(Tabla133[[#This Row],[Concepto]:[Concepto3]],"Sin meta asignada en el periodo")</f>
        <v>0</v>
      </c>
      <c r="W355" s="44">
        <f t="shared" si="6"/>
        <v>2</v>
      </c>
    </row>
    <row r="356" spans="1:23" s="44" customFormat="1" ht="60" customHeight="1" x14ac:dyDescent="0.25">
      <c r="A356" s="6" t="s">
        <v>142</v>
      </c>
      <c r="B356" s="6" t="s">
        <v>143</v>
      </c>
      <c r="C356" s="6" t="s">
        <v>360</v>
      </c>
      <c r="D356" s="6" t="s">
        <v>144</v>
      </c>
      <c r="E356" s="6"/>
      <c r="F356" s="7"/>
      <c r="G356" s="7"/>
      <c r="H356" s="8" t="s">
        <v>37</v>
      </c>
      <c r="I356" s="6"/>
      <c r="J356" s="6" t="s">
        <v>146</v>
      </c>
      <c r="K356" s="7">
        <v>2</v>
      </c>
      <c r="L356" s="7">
        <v>2</v>
      </c>
      <c r="M356" s="8">
        <v>1</v>
      </c>
      <c r="N356" s="6" t="s">
        <v>34</v>
      </c>
      <c r="O356" s="6" t="s">
        <v>147</v>
      </c>
      <c r="P356" s="7">
        <v>1</v>
      </c>
      <c r="Q356" s="7">
        <v>1</v>
      </c>
      <c r="R356" s="8">
        <v>1</v>
      </c>
      <c r="S356" s="6" t="s">
        <v>34</v>
      </c>
      <c r="T356" s="44">
        <f>+COUNTIF(Tabla133[[#This Row],[Concepto]:[Concepto3]],"Concepto Favorable")</f>
        <v>2</v>
      </c>
      <c r="U356" s="44">
        <f>+COUNTIF(Tabla133[[#This Row],[Concepto]:[Concepto3]],"Concepto No Favorable")</f>
        <v>0</v>
      </c>
      <c r="V356" s="44">
        <f>+COUNTIF(Tabla133[[#This Row],[Concepto]:[Concepto3]],"Sin meta asignada en el periodo")</f>
        <v>0</v>
      </c>
      <c r="W356" s="44">
        <f t="shared" si="6"/>
        <v>2</v>
      </c>
    </row>
    <row r="357" spans="1:23" s="44" customFormat="1" ht="60" customHeight="1" x14ac:dyDescent="0.25">
      <c r="A357" s="6" t="s">
        <v>148</v>
      </c>
      <c r="B357" s="6" t="s">
        <v>143</v>
      </c>
      <c r="C357" s="6" t="s">
        <v>360</v>
      </c>
      <c r="D357" s="6" t="s">
        <v>149</v>
      </c>
      <c r="E357" s="6"/>
      <c r="F357" s="7"/>
      <c r="G357" s="7"/>
      <c r="H357" s="8" t="s">
        <v>37</v>
      </c>
      <c r="I357" s="6"/>
      <c r="J357" s="6" t="s">
        <v>151</v>
      </c>
      <c r="K357" s="7">
        <v>1</v>
      </c>
      <c r="L357" s="7">
        <v>1</v>
      </c>
      <c r="M357" s="8">
        <v>1</v>
      </c>
      <c r="N357" s="6" t="s">
        <v>34</v>
      </c>
      <c r="O357" s="6"/>
      <c r="P357" s="7"/>
      <c r="Q357" s="7"/>
      <c r="R357" s="8" t="s">
        <v>37</v>
      </c>
      <c r="S357" s="6"/>
      <c r="T357" s="44">
        <f>+COUNTIF(Tabla133[[#This Row],[Concepto]:[Concepto3]],"Concepto Favorable")</f>
        <v>1</v>
      </c>
      <c r="U357" s="44">
        <f>+COUNTIF(Tabla133[[#This Row],[Concepto]:[Concepto3]],"Concepto No Favorable")</f>
        <v>0</v>
      </c>
      <c r="V357" s="44">
        <f>+COUNTIF(Tabla133[[#This Row],[Concepto]:[Concepto3]],"Sin meta asignada en el periodo")</f>
        <v>0</v>
      </c>
      <c r="W357" s="44">
        <f t="shared" si="6"/>
        <v>1</v>
      </c>
    </row>
    <row r="358" spans="1:23" s="44" customFormat="1" ht="52.5" customHeight="1" x14ac:dyDescent="0.25">
      <c r="A358" s="6" t="s">
        <v>92</v>
      </c>
      <c r="B358" s="6" t="s">
        <v>93</v>
      </c>
      <c r="C358" s="6" t="s">
        <v>360</v>
      </c>
      <c r="D358" s="6" t="s">
        <v>341</v>
      </c>
      <c r="E358" s="6" t="s">
        <v>95</v>
      </c>
      <c r="F358" s="7">
        <v>4</v>
      </c>
      <c r="G358" s="7">
        <v>4</v>
      </c>
      <c r="H358" s="8">
        <v>1</v>
      </c>
      <c r="I358" s="6" t="s">
        <v>34</v>
      </c>
      <c r="J358" s="6"/>
      <c r="K358" s="7"/>
      <c r="L358" s="7"/>
      <c r="M358" s="8" t="s">
        <v>37</v>
      </c>
      <c r="N358" s="6"/>
      <c r="O358" s="6"/>
      <c r="P358" s="7"/>
      <c r="Q358" s="7"/>
      <c r="R358" s="8" t="s">
        <v>37</v>
      </c>
      <c r="S358" s="6"/>
      <c r="T358" s="44">
        <f>+COUNTIF(Tabla133[[#This Row],[Concepto]:[Concepto3]],"Concepto Favorable")</f>
        <v>1</v>
      </c>
      <c r="U358" s="44">
        <f>+COUNTIF(Tabla133[[#This Row],[Concepto]:[Concepto3]],"Concepto No Favorable")</f>
        <v>0</v>
      </c>
      <c r="V358" s="44">
        <f>+COUNTIF(Tabla133[[#This Row],[Concepto]:[Concepto3]],"Sin meta asignada en el periodo")</f>
        <v>0</v>
      </c>
      <c r="W358" s="44">
        <f t="shared" si="6"/>
        <v>1</v>
      </c>
    </row>
    <row r="359" spans="1:23" s="44" customFormat="1" ht="52.5" customHeight="1" x14ac:dyDescent="0.25">
      <c r="A359" s="6" t="s">
        <v>99</v>
      </c>
      <c r="B359" s="6" t="s">
        <v>93</v>
      </c>
      <c r="C359" s="6" t="s">
        <v>360</v>
      </c>
      <c r="D359" s="6" t="s">
        <v>100</v>
      </c>
      <c r="E359" s="6" t="s">
        <v>101</v>
      </c>
      <c r="F359" s="7">
        <v>4</v>
      </c>
      <c r="G359" s="7">
        <v>4</v>
      </c>
      <c r="H359" s="8">
        <v>1</v>
      </c>
      <c r="I359" s="6" t="s">
        <v>70</v>
      </c>
      <c r="J359" s="6"/>
      <c r="K359" s="7"/>
      <c r="L359" s="7"/>
      <c r="M359" s="8" t="s">
        <v>37</v>
      </c>
      <c r="N359" s="6"/>
      <c r="O359" s="6"/>
      <c r="P359" s="7"/>
      <c r="Q359" s="7"/>
      <c r="R359" s="8" t="s">
        <v>37</v>
      </c>
      <c r="S359" s="6"/>
      <c r="T359" s="44">
        <f>+COUNTIF(Tabla133[[#This Row],[Concepto]:[Concepto3]],"Concepto Favorable")</f>
        <v>0</v>
      </c>
      <c r="U359" s="44">
        <f>+COUNTIF(Tabla133[[#This Row],[Concepto]:[Concepto3]],"Concepto No Favorable")</f>
        <v>1</v>
      </c>
      <c r="V359" s="44">
        <f>+COUNTIF(Tabla133[[#This Row],[Concepto]:[Concepto3]],"Sin meta asignada en el periodo")</f>
        <v>0</v>
      </c>
      <c r="W359" s="44">
        <f t="shared" si="6"/>
        <v>0</v>
      </c>
    </row>
    <row r="360" spans="1:23" s="44" customFormat="1" ht="52.5" customHeight="1" x14ac:dyDescent="0.25">
      <c r="A360" s="12" t="s">
        <v>125</v>
      </c>
      <c r="B360" s="12" t="s">
        <v>121</v>
      </c>
      <c r="C360" s="6" t="s">
        <v>360</v>
      </c>
      <c r="D360" s="12" t="s">
        <v>126</v>
      </c>
      <c r="E360" s="12" t="s">
        <v>127</v>
      </c>
      <c r="F360" s="13">
        <v>2</v>
      </c>
      <c r="G360" s="13">
        <v>2</v>
      </c>
      <c r="H360" s="8">
        <v>1</v>
      </c>
      <c r="I360" s="12" t="s">
        <v>34</v>
      </c>
      <c r="J360" s="12"/>
      <c r="K360" s="13"/>
      <c r="L360" s="13"/>
      <c r="M360" s="8" t="s">
        <v>37</v>
      </c>
      <c r="N360" s="12"/>
      <c r="O360" s="12"/>
      <c r="P360" s="13"/>
      <c r="Q360" s="13"/>
      <c r="R360" s="14" t="s">
        <v>37</v>
      </c>
      <c r="S360" s="12"/>
      <c r="T360" s="44">
        <f>+COUNTIF(Tabla133[[#This Row],[Concepto]:[Concepto3]],"Concepto Favorable")</f>
        <v>1</v>
      </c>
      <c r="U360" s="44">
        <f>+COUNTIF(Tabla133[[#This Row],[Concepto]:[Concepto3]],"Concepto No Favorable")</f>
        <v>0</v>
      </c>
      <c r="V360" s="44">
        <f>+COUNTIF(Tabla133[[#This Row],[Concepto]:[Concepto3]],"Sin meta asignada en el periodo")</f>
        <v>0</v>
      </c>
      <c r="W360" s="44">
        <f t="shared" si="6"/>
        <v>1</v>
      </c>
    </row>
    <row r="361" spans="1:23" s="44" customFormat="1" ht="52.5" customHeight="1" x14ac:dyDescent="0.25">
      <c r="A361" s="6" t="s">
        <v>78</v>
      </c>
      <c r="B361" s="6" t="s">
        <v>79</v>
      </c>
      <c r="C361" s="6" t="s">
        <v>377</v>
      </c>
      <c r="D361" s="6" t="s">
        <v>80</v>
      </c>
      <c r="E361" s="6" t="s">
        <v>81</v>
      </c>
      <c r="F361" s="7">
        <v>1</v>
      </c>
      <c r="G361" s="7">
        <v>1</v>
      </c>
      <c r="H361" s="8">
        <v>1</v>
      </c>
      <c r="I361" s="6" t="s">
        <v>34</v>
      </c>
      <c r="J361" s="6"/>
      <c r="K361" s="7"/>
      <c r="L361" s="7"/>
      <c r="M361" s="8" t="s">
        <v>37</v>
      </c>
      <c r="N361" s="6"/>
      <c r="O361" s="6"/>
      <c r="P361" s="7"/>
      <c r="Q361" s="7"/>
      <c r="R361" s="8" t="s">
        <v>37</v>
      </c>
      <c r="S361" s="6"/>
      <c r="T361" s="44">
        <f>+COUNTIF(Tabla133[[#This Row],[Concepto]:[Concepto3]],"Concepto Favorable")</f>
        <v>1</v>
      </c>
      <c r="U361" s="44">
        <f>+COUNTIF(Tabla133[[#This Row],[Concepto]:[Concepto3]],"Concepto No Favorable")</f>
        <v>0</v>
      </c>
      <c r="V361" s="44">
        <f>+COUNTIF(Tabla133[[#This Row],[Concepto]:[Concepto3]],"Sin meta asignada en el periodo")</f>
        <v>0</v>
      </c>
      <c r="W361" s="44">
        <f t="shared" si="6"/>
        <v>1</v>
      </c>
    </row>
    <row r="362" spans="1:23" s="44" customFormat="1" ht="52.5" customHeight="1" x14ac:dyDescent="0.25">
      <c r="A362" s="6" t="s">
        <v>83</v>
      </c>
      <c r="B362" s="6" t="s">
        <v>79</v>
      </c>
      <c r="C362" s="6" t="s">
        <v>377</v>
      </c>
      <c r="D362" s="6" t="s">
        <v>84</v>
      </c>
      <c r="E362" s="6" t="s">
        <v>85</v>
      </c>
      <c r="F362" s="7">
        <v>1</v>
      </c>
      <c r="G362" s="7">
        <v>1</v>
      </c>
      <c r="H362" s="8">
        <v>1</v>
      </c>
      <c r="I362" s="6" t="s">
        <v>34</v>
      </c>
      <c r="J362" s="6"/>
      <c r="K362" s="7"/>
      <c r="L362" s="7"/>
      <c r="M362" s="8" t="s">
        <v>37</v>
      </c>
      <c r="N362" s="6"/>
      <c r="O362" s="6"/>
      <c r="P362" s="7"/>
      <c r="Q362" s="7"/>
      <c r="R362" s="8" t="s">
        <v>37</v>
      </c>
      <c r="S362" s="6"/>
      <c r="T362" s="44">
        <f>+COUNTIF(Tabla133[[#This Row],[Concepto]:[Concepto3]],"Concepto Favorable")</f>
        <v>1</v>
      </c>
      <c r="U362" s="44">
        <f>+COUNTIF(Tabla133[[#This Row],[Concepto]:[Concepto3]],"Concepto No Favorable")</f>
        <v>0</v>
      </c>
      <c r="V362" s="44">
        <f>+COUNTIF(Tabla133[[#This Row],[Concepto]:[Concepto3]],"Sin meta asignada en el periodo")</f>
        <v>0</v>
      </c>
      <c r="W362" s="44">
        <f t="shared" si="6"/>
        <v>1</v>
      </c>
    </row>
    <row r="363" spans="1:23" s="44" customFormat="1" ht="52.5" customHeight="1" x14ac:dyDescent="0.25">
      <c r="A363" s="6" t="s">
        <v>87</v>
      </c>
      <c r="B363" s="6" t="s">
        <v>79</v>
      </c>
      <c r="C363" s="6" t="s">
        <v>377</v>
      </c>
      <c r="D363" s="6" t="s">
        <v>88</v>
      </c>
      <c r="E363" s="6"/>
      <c r="F363" s="7"/>
      <c r="G363" s="7"/>
      <c r="H363" s="8" t="s">
        <v>37</v>
      </c>
      <c r="I363" s="6"/>
      <c r="J363" s="6" t="s">
        <v>90</v>
      </c>
      <c r="K363" s="7">
        <v>4</v>
      </c>
      <c r="L363" s="7">
        <v>4</v>
      </c>
      <c r="M363" s="8">
        <v>1</v>
      </c>
      <c r="N363" s="6" t="s">
        <v>34</v>
      </c>
      <c r="O363" s="6"/>
      <c r="P363" s="7"/>
      <c r="Q363" s="7"/>
      <c r="R363" s="8" t="s">
        <v>37</v>
      </c>
      <c r="S363" s="6"/>
      <c r="T363" s="44">
        <f>+COUNTIF(Tabla133[[#This Row],[Concepto]:[Concepto3]],"Concepto Favorable")</f>
        <v>1</v>
      </c>
      <c r="U363" s="44">
        <f>+COUNTIF(Tabla133[[#This Row],[Concepto]:[Concepto3]],"Concepto No Favorable")</f>
        <v>0</v>
      </c>
      <c r="V363" s="44">
        <f>+COUNTIF(Tabla133[[#This Row],[Concepto]:[Concepto3]],"Sin meta asignada en el periodo")</f>
        <v>0</v>
      </c>
      <c r="W363" s="44">
        <f t="shared" ref="W363:W377" si="7">+T363+V363</f>
        <v>1</v>
      </c>
    </row>
    <row r="364" spans="1:23" s="44" customFormat="1" ht="52.5" customHeight="1" x14ac:dyDescent="0.25">
      <c r="A364" s="6" t="s">
        <v>295</v>
      </c>
      <c r="B364" s="6" t="s">
        <v>296</v>
      </c>
      <c r="C364" s="6" t="s">
        <v>377</v>
      </c>
      <c r="D364" s="6" t="s">
        <v>297</v>
      </c>
      <c r="E364" s="6" t="s">
        <v>298</v>
      </c>
      <c r="F364" s="7">
        <v>4</v>
      </c>
      <c r="G364" s="7">
        <v>4</v>
      </c>
      <c r="H364" s="8">
        <v>1</v>
      </c>
      <c r="I364" s="6" t="s">
        <v>34</v>
      </c>
      <c r="J364" s="6"/>
      <c r="K364" s="7"/>
      <c r="L364" s="7"/>
      <c r="M364" s="8" t="s">
        <v>37</v>
      </c>
      <c r="N364" s="6"/>
      <c r="O364" s="6"/>
      <c r="P364" s="7"/>
      <c r="Q364" s="7"/>
      <c r="R364" s="8" t="s">
        <v>37</v>
      </c>
      <c r="S364" s="6"/>
      <c r="T364" s="44">
        <f>+COUNTIF(Tabla133[[#This Row],[Concepto]:[Concepto3]],"Concepto Favorable")</f>
        <v>1</v>
      </c>
      <c r="U364" s="44">
        <f>+COUNTIF(Tabla133[[#This Row],[Concepto]:[Concepto3]],"Concepto No Favorable")</f>
        <v>0</v>
      </c>
      <c r="V364" s="44">
        <f>+COUNTIF(Tabla133[[#This Row],[Concepto]:[Concepto3]],"Sin meta asignada en el periodo")</f>
        <v>0</v>
      </c>
      <c r="W364" s="44">
        <f t="shared" si="7"/>
        <v>1</v>
      </c>
    </row>
    <row r="365" spans="1:23" s="44" customFormat="1" ht="52.5" customHeight="1" x14ac:dyDescent="0.25">
      <c r="A365" s="6" t="s">
        <v>299</v>
      </c>
      <c r="B365" s="6" t="s">
        <v>296</v>
      </c>
      <c r="C365" s="6" t="s">
        <v>377</v>
      </c>
      <c r="D365" s="6" t="s">
        <v>300</v>
      </c>
      <c r="E365" s="6" t="s">
        <v>301</v>
      </c>
      <c r="F365" s="7">
        <v>4</v>
      </c>
      <c r="G365" s="7">
        <v>4</v>
      </c>
      <c r="H365" s="8">
        <v>1</v>
      </c>
      <c r="I365" s="6" t="s">
        <v>34</v>
      </c>
      <c r="J365" s="6"/>
      <c r="K365" s="7"/>
      <c r="L365" s="7"/>
      <c r="M365" s="8" t="s">
        <v>37</v>
      </c>
      <c r="N365" s="6"/>
      <c r="O365" s="6"/>
      <c r="P365" s="7"/>
      <c r="Q365" s="7"/>
      <c r="R365" s="8" t="s">
        <v>37</v>
      </c>
      <c r="S365" s="6"/>
      <c r="T365" s="44">
        <f>+COUNTIF(Tabla133[[#This Row],[Concepto]:[Concepto3]],"Concepto Favorable")</f>
        <v>1</v>
      </c>
      <c r="U365" s="44">
        <f>+COUNTIF(Tabla133[[#This Row],[Concepto]:[Concepto3]],"Concepto No Favorable")</f>
        <v>0</v>
      </c>
      <c r="V365" s="44">
        <f>+COUNTIF(Tabla133[[#This Row],[Concepto]:[Concepto3]],"Sin meta asignada en el periodo")</f>
        <v>0</v>
      </c>
      <c r="W365" s="44">
        <f t="shared" si="7"/>
        <v>1</v>
      </c>
    </row>
    <row r="366" spans="1:23" s="44" customFormat="1" ht="52.5" customHeight="1" x14ac:dyDescent="0.25">
      <c r="A366" s="6" t="s">
        <v>302</v>
      </c>
      <c r="B366" s="6" t="s">
        <v>296</v>
      </c>
      <c r="C366" s="6" t="s">
        <v>377</v>
      </c>
      <c r="D366" s="6" t="s">
        <v>303</v>
      </c>
      <c r="E366" s="6" t="s">
        <v>304</v>
      </c>
      <c r="F366" s="7">
        <v>4</v>
      </c>
      <c r="G366" s="7">
        <v>4</v>
      </c>
      <c r="H366" s="8">
        <v>1</v>
      </c>
      <c r="I366" s="6" t="s">
        <v>34</v>
      </c>
      <c r="J366" s="6"/>
      <c r="K366" s="7"/>
      <c r="L366" s="7"/>
      <c r="M366" s="8" t="s">
        <v>37</v>
      </c>
      <c r="N366" s="6"/>
      <c r="O366" s="6"/>
      <c r="P366" s="7"/>
      <c r="Q366" s="7"/>
      <c r="R366" s="8" t="s">
        <v>37</v>
      </c>
      <c r="S366" s="6"/>
      <c r="T366" s="44">
        <f>+COUNTIF(Tabla133[[#This Row],[Concepto]:[Concepto3]],"Concepto Favorable")</f>
        <v>1</v>
      </c>
      <c r="U366" s="44">
        <f>+COUNTIF(Tabla133[[#This Row],[Concepto]:[Concepto3]],"Concepto No Favorable")</f>
        <v>0</v>
      </c>
      <c r="V366" s="44">
        <f>+COUNTIF(Tabla133[[#This Row],[Concepto]:[Concepto3]],"Sin meta asignada en el periodo")</f>
        <v>0</v>
      </c>
      <c r="W366" s="44">
        <f t="shared" si="7"/>
        <v>1</v>
      </c>
    </row>
    <row r="367" spans="1:23" s="44" customFormat="1" ht="52.5" customHeight="1" x14ac:dyDescent="0.25">
      <c r="A367" s="6" t="s">
        <v>74</v>
      </c>
      <c r="B367" s="6" t="s">
        <v>66</v>
      </c>
      <c r="C367" s="6" t="s">
        <v>377</v>
      </c>
      <c r="D367" s="6" t="s">
        <v>75</v>
      </c>
      <c r="E367" s="6"/>
      <c r="F367" s="7"/>
      <c r="G367" s="7"/>
      <c r="H367" s="8" t="s">
        <v>37</v>
      </c>
      <c r="I367" s="6"/>
      <c r="J367" s="6" t="s">
        <v>77</v>
      </c>
      <c r="K367" s="7">
        <v>1</v>
      </c>
      <c r="L367" s="7">
        <v>1</v>
      </c>
      <c r="M367" s="8">
        <v>1</v>
      </c>
      <c r="N367" s="6" t="s">
        <v>34</v>
      </c>
      <c r="O367" s="6"/>
      <c r="P367" s="7"/>
      <c r="Q367" s="7"/>
      <c r="R367" s="8" t="s">
        <v>37</v>
      </c>
      <c r="S367" s="6"/>
      <c r="T367" s="44">
        <f>+COUNTIF(Tabla133[[#This Row],[Concepto]:[Concepto3]],"Concepto Favorable")</f>
        <v>1</v>
      </c>
      <c r="U367" s="44">
        <f>+COUNTIF(Tabla133[[#This Row],[Concepto]:[Concepto3]],"Concepto No Favorable")</f>
        <v>0</v>
      </c>
      <c r="V367" s="44">
        <f>+COUNTIF(Tabla133[[#This Row],[Concepto]:[Concepto3]],"Sin meta asignada en el periodo")</f>
        <v>0</v>
      </c>
      <c r="W367" s="44">
        <f t="shared" si="7"/>
        <v>1</v>
      </c>
    </row>
    <row r="368" spans="1:23" s="44" customFormat="1" ht="52.5" customHeight="1" x14ac:dyDescent="0.25">
      <c r="A368" s="6" t="s">
        <v>157</v>
      </c>
      <c r="B368" s="6" t="s">
        <v>158</v>
      </c>
      <c r="C368" s="6" t="s">
        <v>377</v>
      </c>
      <c r="D368" s="6" t="s">
        <v>159</v>
      </c>
      <c r="E368" s="6"/>
      <c r="F368" s="7"/>
      <c r="G368" s="7"/>
      <c r="H368" s="8" t="s">
        <v>37</v>
      </c>
      <c r="I368" s="6"/>
      <c r="J368" s="6" t="s">
        <v>161</v>
      </c>
      <c r="K368" s="7">
        <v>1</v>
      </c>
      <c r="L368" s="7">
        <v>1</v>
      </c>
      <c r="M368" s="8">
        <v>1</v>
      </c>
      <c r="N368" s="6" t="s">
        <v>34</v>
      </c>
      <c r="O368" s="6" t="s">
        <v>162</v>
      </c>
      <c r="P368" s="7">
        <v>1</v>
      </c>
      <c r="Q368" s="7">
        <v>1</v>
      </c>
      <c r="R368" s="8">
        <v>1</v>
      </c>
      <c r="S368" s="6" t="s">
        <v>34</v>
      </c>
      <c r="T368" s="44">
        <f>+COUNTIF(Tabla133[[#This Row],[Concepto]:[Concepto3]],"Concepto Favorable")</f>
        <v>2</v>
      </c>
      <c r="U368" s="44">
        <f>+COUNTIF(Tabla133[[#This Row],[Concepto]:[Concepto3]],"Concepto No Favorable")</f>
        <v>0</v>
      </c>
      <c r="V368" s="44">
        <f>+COUNTIF(Tabla133[[#This Row],[Concepto]:[Concepto3]],"Sin meta asignada en el periodo")</f>
        <v>0</v>
      </c>
      <c r="W368" s="44">
        <f t="shared" si="7"/>
        <v>2</v>
      </c>
    </row>
    <row r="369" spans="1:23" s="44" customFormat="1" ht="52.5" customHeight="1" x14ac:dyDescent="0.25">
      <c r="A369" s="6" t="s">
        <v>171</v>
      </c>
      <c r="B369" s="6" t="s">
        <v>172</v>
      </c>
      <c r="C369" s="6" t="s">
        <v>377</v>
      </c>
      <c r="D369" s="6" t="s">
        <v>173</v>
      </c>
      <c r="E369" s="6" t="s">
        <v>174</v>
      </c>
      <c r="F369" s="7">
        <v>4</v>
      </c>
      <c r="G369" s="7">
        <v>4</v>
      </c>
      <c r="H369" s="8">
        <v>1</v>
      </c>
      <c r="I369" s="6" t="s">
        <v>34</v>
      </c>
      <c r="J369" s="6"/>
      <c r="K369" s="7"/>
      <c r="L369" s="7"/>
      <c r="M369" s="8" t="s">
        <v>37</v>
      </c>
      <c r="N369" s="6"/>
      <c r="O369" s="6"/>
      <c r="P369" s="7"/>
      <c r="Q369" s="7"/>
      <c r="R369" s="8" t="s">
        <v>37</v>
      </c>
      <c r="S369" s="6"/>
      <c r="T369" s="44">
        <f>+COUNTIF(Tabla133[[#This Row],[Concepto]:[Concepto3]],"Concepto Favorable")</f>
        <v>1</v>
      </c>
      <c r="U369" s="44">
        <f>+COUNTIF(Tabla133[[#This Row],[Concepto]:[Concepto3]],"Concepto No Favorable")</f>
        <v>0</v>
      </c>
      <c r="V369" s="44">
        <f>+COUNTIF(Tabla133[[#This Row],[Concepto]:[Concepto3]],"Sin meta asignada en el periodo")</f>
        <v>0</v>
      </c>
      <c r="W369" s="44">
        <f t="shared" si="7"/>
        <v>1</v>
      </c>
    </row>
    <row r="370" spans="1:23" s="44" customFormat="1" ht="52.5" customHeight="1" x14ac:dyDescent="0.25">
      <c r="A370" s="6" t="s">
        <v>179</v>
      </c>
      <c r="B370" s="6" t="s">
        <v>172</v>
      </c>
      <c r="C370" s="6" t="s">
        <v>377</v>
      </c>
      <c r="D370" s="6" t="s">
        <v>342</v>
      </c>
      <c r="E370" s="6"/>
      <c r="F370" s="7"/>
      <c r="G370" s="7"/>
      <c r="H370" s="8" t="s">
        <v>37</v>
      </c>
      <c r="I370" s="6"/>
      <c r="J370" s="6"/>
      <c r="K370" s="7"/>
      <c r="L370" s="7"/>
      <c r="M370" s="8" t="s">
        <v>37</v>
      </c>
      <c r="N370" s="6"/>
      <c r="O370" s="6" t="s">
        <v>183</v>
      </c>
      <c r="P370" s="7">
        <v>1</v>
      </c>
      <c r="Q370" s="7">
        <v>1</v>
      </c>
      <c r="R370" s="8">
        <v>1</v>
      </c>
      <c r="S370" s="6" t="s">
        <v>34</v>
      </c>
      <c r="T370" s="44">
        <f>+COUNTIF(Tabla133[[#This Row],[Concepto]:[Concepto3]],"Concepto Favorable")</f>
        <v>1</v>
      </c>
      <c r="U370" s="44">
        <f>+COUNTIF(Tabla133[[#This Row],[Concepto]:[Concepto3]],"Concepto No Favorable")</f>
        <v>0</v>
      </c>
      <c r="V370" s="44">
        <f>+COUNTIF(Tabla133[[#This Row],[Concepto]:[Concepto3]],"Sin meta asignada en el periodo")</f>
        <v>0</v>
      </c>
      <c r="W370" s="44">
        <f t="shared" si="7"/>
        <v>1</v>
      </c>
    </row>
    <row r="371" spans="1:23" s="44" customFormat="1" ht="52.5" customHeight="1" x14ac:dyDescent="0.25">
      <c r="A371" s="6" t="s">
        <v>106</v>
      </c>
      <c r="B371" s="6" t="s">
        <v>107</v>
      </c>
      <c r="C371" s="6" t="s">
        <v>377</v>
      </c>
      <c r="D371" s="6" t="s">
        <v>108</v>
      </c>
      <c r="E371" s="6" t="s">
        <v>109</v>
      </c>
      <c r="F371" s="7">
        <v>16</v>
      </c>
      <c r="G371" s="7">
        <v>16</v>
      </c>
      <c r="H371" s="8">
        <v>1</v>
      </c>
      <c r="I371" s="6" t="s">
        <v>34</v>
      </c>
      <c r="J371" s="6" t="s">
        <v>110</v>
      </c>
      <c r="K371" s="7">
        <v>1</v>
      </c>
      <c r="L371" s="7">
        <v>1</v>
      </c>
      <c r="M371" s="8">
        <v>1</v>
      </c>
      <c r="N371" s="6" t="s">
        <v>34</v>
      </c>
      <c r="O371" s="6" t="s">
        <v>111</v>
      </c>
      <c r="P371" s="7">
        <v>4</v>
      </c>
      <c r="Q371" s="7">
        <v>4</v>
      </c>
      <c r="R371" s="8">
        <v>1</v>
      </c>
      <c r="S371" s="6" t="s">
        <v>34</v>
      </c>
      <c r="T371" s="44">
        <f>+COUNTIF(Tabla133[[#This Row],[Concepto]:[Concepto3]],"Concepto Favorable")</f>
        <v>3</v>
      </c>
      <c r="U371" s="44">
        <f>+COUNTIF(Tabla133[[#This Row],[Concepto]:[Concepto3]],"Concepto No Favorable")</f>
        <v>0</v>
      </c>
      <c r="V371" s="44">
        <f>+COUNTIF(Tabla133[[#This Row],[Concepto]:[Concepto3]],"Sin meta asignada en el periodo")</f>
        <v>0</v>
      </c>
      <c r="W371" s="44">
        <f t="shared" si="7"/>
        <v>3</v>
      </c>
    </row>
    <row r="372" spans="1:23" s="44" customFormat="1" ht="52.5" customHeight="1" x14ac:dyDescent="0.25">
      <c r="A372" s="6" t="s">
        <v>112</v>
      </c>
      <c r="B372" s="6" t="s">
        <v>107</v>
      </c>
      <c r="C372" s="6" t="s">
        <v>377</v>
      </c>
      <c r="D372" s="6" t="s">
        <v>113</v>
      </c>
      <c r="E372" s="6" t="s">
        <v>114</v>
      </c>
      <c r="F372" s="7">
        <v>16</v>
      </c>
      <c r="G372" s="7">
        <v>16</v>
      </c>
      <c r="H372" s="8">
        <v>1</v>
      </c>
      <c r="I372" s="6" t="s">
        <v>34</v>
      </c>
      <c r="J372" s="6"/>
      <c r="K372" s="7"/>
      <c r="L372" s="7"/>
      <c r="M372" s="8" t="s">
        <v>37</v>
      </c>
      <c r="N372" s="6"/>
      <c r="O372" s="6" t="s">
        <v>111</v>
      </c>
      <c r="P372" s="7">
        <v>4</v>
      </c>
      <c r="Q372" s="7">
        <v>4</v>
      </c>
      <c r="R372" s="8">
        <v>1</v>
      </c>
      <c r="S372" s="6" t="s">
        <v>34</v>
      </c>
      <c r="T372" s="44">
        <f>+COUNTIF(Tabla133[[#This Row],[Concepto]:[Concepto3]],"Concepto Favorable")</f>
        <v>2</v>
      </c>
      <c r="U372" s="44">
        <f>+COUNTIF(Tabla133[[#This Row],[Concepto]:[Concepto3]],"Concepto No Favorable")</f>
        <v>0</v>
      </c>
      <c r="V372" s="44">
        <f>+COUNTIF(Tabla133[[#This Row],[Concepto]:[Concepto3]],"Sin meta asignada en el periodo")</f>
        <v>0</v>
      </c>
      <c r="W372" s="44">
        <f t="shared" si="7"/>
        <v>2</v>
      </c>
    </row>
    <row r="373" spans="1:23" s="44" customFormat="1" ht="52.5" customHeight="1" x14ac:dyDescent="0.25">
      <c r="A373" s="6" t="s">
        <v>142</v>
      </c>
      <c r="B373" s="6" t="s">
        <v>143</v>
      </c>
      <c r="C373" s="6" t="s">
        <v>377</v>
      </c>
      <c r="D373" s="6" t="s">
        <v>144</v>
      </c>
      <c r="E373" s="6"/>
      <c r="F373" s="7"/>
      <c r="G373" s="7"/>
      <c r="H373" s="8" t="s">
        <v>37</v>
      </c>
      <c r="I373" s="6"/>
      <c r="J373" s="6" t="s">
        <v>146</v>
      </c>
      <c r="K373" s="7">
        <v>2</v>
      </c>
      <c r="L373" s="7">
        <v>2</v>
      </c>
      <c r="M373" s="8">
        <v>1</v>
      </c>
      <c r="N373" s="6" t="s">
        <v>34</v>
      </c>
      <c r="O373" s="6" t="s">
        <v>147</v>
      </c>
      <c r="P373" s="7">
        <v>1</v>
      </c>
      <c r="Q373" s="7">
        <v>1</v>
      </c>
      <c r="R373" s="8">
        <v>1</v>
      </c>
      <c r="S373" s="6" t="s">
        <v>34</v>
      </c>
      <c r="T373" s="44">
        <f>+COUNTIF(Tabla133[[#This Row],[Concepto]:[Concepto3]],"Concepto Favorable")</f>
        <v>2</v>
      </c>
      <c r="U373" s="44">
        <f>+COUNTIF(Tabla133[[#This Row],[Concepto]:[Concepto3]],"Concepto No Favorable")</f>
        <v>0</v>
      </c>
      <c r="V373" s="44">
        <f>+COUNTIF(Tabla133[[#This Row],[Concepto]:[Concepto3]],"Sin meta asignada en el periodo")</f>
        <v>0</v>
      </c>
      <c r="W373" s="44">
        <f t="shared" si="7"/>
        <v>2</v>
      </c>
    </row>
    <row r="374" spans="1:23" s="44" customFormat="1" ht="52.5" customHeight="1" x14ac:dyDescent="0.25">
      <c r="A374" s="6" t="s">
        <v>148</v>
      </c>
      <c r="B374" s="6" t="s">
        <v>143</v>
      </c>
      <c r="C374" s="6" t="s">
        <v>377</v>
      </c>
      <c r="D374" s="6" t="s">
        <v>149</v>
      </c>
      <c r="E374" s="6"/>
      <c r="F374" s="7"/>
      <c r="G374" s="7"/>
      <c r="H374" s="8" t="s">
        <v>37</v>
      </c>
      <c r="I374" s="6"/>
      <c r="J374" s="6" t="s">
        <v>151</v>
      </c>
      <c r="K374" s="7">
        <v>1</v>
      </c>
      <c r="L374" s="7">
        <v>1</v>
      </c>
      <c r="M374" s="8">
        <v>1</v>
      </c>
      <c r="N374" s="6" t="s">
        <v>34</v>
      </c>
      <c r="O374" s="6"/>
      <c r="P374" s="7"/>
      <c r="Q374" s="7"/>
      <c r="R374" s="8" t="s">
        <v>37</v>
      </c>
      <c r="S374" s="6"/>
      <c r="T374" s="44">
        <f>+COUNTIF(Tabla133[[#This Row],[Concepto]:[Concepto3]],"Concepto Favorable")</f>
        <v>1</v>
      </c>
      <c r="U374" s="44">
        <f>+COUNTIF(Tabla133[[#This Row],[Concepto]:[Concepto3]],"Concepto No Favorable")</f>
        <v>0</v>
      </c>
      <c r="V374" s="44">
        <f>+COUNTIF(Tabla133[[#This Row],[Concepto]:[Concepto3]],"Sin meta asignada en el periodo")</f>
        <v>0</v>
      </c>
      <c r="W374" s="44">
        <f t="shared" si="7"/>
        <v>1</v>
      </c>
    </row>
    <row r="375" spans="1:23" s="44" customFormat="1" ht="52.5" customHeight="1" x14ac:dyDescent="0.25">
      <c r="A375" s="6" t="s">
        <v>92</v>
      </c>
      <c r="B375" s="6" t="s">
        <v>93</v>
      </c>
      <c r="C375" s="6" t="s">
        <v>377</v>
      </c>
      <c r="D375" s="6" t="s">
        <v>341</v>
      </c>
      <c r="E375" s="6" t="s">
        <v>95</v>
      </c>
      <c r="F375" s="7">
        <v>4</v>
      </c>
      <c r="G375" s="7">
        <v>4</v>
      </c>
      <c r="H375" s="8">
        <v>1</v>
      </c>
      <c r="I375" s="6" t="s">
        <v>34</v>
      </c>
      <c r="J375" s="6"/>
      <c r="K375" s="7"/>
      <c r="L375" s="7"/>
      <c r="M375" s="8" t="s">
        <v>37</v>
      </c>
      <c r="N375" s="6"/>
      <c r="O375" s="6"/>
      <c r="P375" s="7"/>
      <c r="Q375" s="7"/>
      <c r="R375" s="8" t="s">
        <v>37</v>
      </c>
      <c r="S375" s="6"/>
      <c r="T375" s="44">
        <f>+COUNTIF(Tabla133[[#This Row],[Concepto]:[Concepto3]],"Concepto Favorable")</f>
        <v>1</v>
      </c>
      <c r="U375" s="44">
        <f>+COUNTIF(Tabla133[[#This Row],[Concepto]:[Concepto3]],"Concepto No Favorable")</f>
        <v>0</v>
      </c>
      <c r="V375" s="44">
        <f>+COUNTIF(Tabla133[[#This Row],[Concepto]:[Concepto3]],"Sin meta asignada en el periodo")</f>
        <v>0</v>
      </c>
      <c r="W375" s="44">
        <f t="shared" si="7"/>
        <v>1</v>
      </c>
    </row>
    <row r="376" spans="1:23" s="44" customFormat="1" ht="52.5" customHeight="1" x14ac:dyDescent="0.25">
      <c r="A376" s="6" t="s">
        <v>99</v>
      </c>
      <c r="B376" s="6" t="s">
        <v>93</v>
      </c>
      <c r="C376" s="6" t="s">
        <v>377</v>
      </c>
      <c r="D376" s="6" t="s">
        <v>100</v>
      </c>
      <c r="E376" s="6" t="s">
        <v>101</v>
      </c>
      <c r="F376" s="7">
        <v>4</v>
      </c>
      <c r="G376" s="7">
        <v>4</v>
      </c>
      <c r="H376" s="8">
        <v>1</v>
      </c>
      <c r="I376" s="6" t="s">
        <v>34</v>
      </c>
      <c r="J376" s="6"/>
      <c r="K376" s="7"/>
      <c r="L376" s="7"/>
      <c r="M376" s="8" t="s">
        <v>37</v>
      </c>
      <c r="N376" s="6"/>
      <c r="O376" s="6"/>
      <c r="P376" s="7"/>
      <c r="Q376" s="7"/>
      <c r="R376" s="8" t="s">
        <v>37</v>
      </c>
      <c r="S376" s="6"/>
      <c r="T376" s="44">
        <f>+COUNTIF(Tabla133[[#This Row],[Concepto]:[Concepto3]],"Concepto Favorable")</f>
        <v>1</v>
      </c>
      <c r="U376" s="44">
        <f>+COUNTIF(Tabla133[[#This Row],[Concepto]:[Concepto3]],"Concepto No Favorable")</f>
        <v>0</v>
      </c>
      <c r="V376" s="44">
        <f>+COUNTIF(Tabla133[[#This Row],[Concepto]:[Concepto3]],"Sin meta asignada en el periodo")</f>
        <v>0</v>
      </c>
      <c r="W376" s="44">
        <f t="shared" si="7"/>
        <v>1</v>
      </c>
    </row>
    <row r="377" spans="1:23" s="44" customFormat="1" ht="52.5" customHeight="1" x14ac:dyDescent="0.25">
      <c r="A377" s="6" t="s">
        <v>125</v>
      </c>
      <c r="B377" s="6" t="s">
        <v>121</v>
      </c>
      <c r="C377" s="6" t="s">
        <v>377</v>
      </c>
      <c r="D377" s="6" t="s">
        <v>126</v>
      </c>
      <c r="E377" s="6" t="s">
        <v>127</v>
      </c>
      <c r="F377" s="7">
        <v>1</v>
      </c>
      <c r="G377" s="7">
        <v>1</v>
      </c>
      <c r="H377" s="8">
        <v>1</v>
      </c>
      <c r="I377" s="6" t="s">
        <v>34</v>
      </c>
      <c r="J377" s="6"/>
      <c r="K377" s="7"/>
      <c r="L377" s="7"/>
      <c r="M377" s="8" t="s">
        <v>37</v>
      </c>
      <c r="N377" s="6"/>
      <c r="O377" s="6"/>
      <c r="P377" s="7"/>
      <c r="Q377" s="7"/>
      <c r="R377" s="8" t="s">
        <v>37</v>
      </c>
      <c r="S377" s="6"/>
      <c r="T377" s="44">
        <f>+COUNTIF(Tabla133[[#This Row],[Concepto]:[Concepto3]],"Concepto Favorable")</f>
        <v>1</v>
      </c>
      <c r="U377" s="44">
        <f>+COUNTIF(Tabla133[[#This Row],[Concepto]:[Concepto3]],"Concepto No Favorable")</f>
        <v>0</v>
      </c>
      <c r="V377" s="44">
        <f>+COUNTIF(Tabla133[[#This Row],[Concepto]:[Concepto3]],"Sin meta asignada en el periodo")</f>
        <v>0</v>
      </c>
      <c r="W377" s="44">
        <f t="shared" si="7"/>
        <v>1</v>
      </c>
    </row>
  </sheetData>
  <mergeCells count="3">
    <mergeCell ref="E2:I2"/>
    <mergeCell ref="J2:N2"/>
    <mergeCell ref="O2:S2"/>
  </mergeCells>
  <conditionalFormatting sqref="I1:I3 I70:I77 I79 I83 I85:I86 I88:I89 I96:I98 I103 I107 I173:I174 I177 I179:I182 I187:I266 I268 I319:I320 I325 I341:I351 N19:N168 S20:S133 I5:I68 I109:I171 I353:I1048576 I275:I316 N170:N1048576 S135:S1048576">
    <cfRule type="containsText" dxfId="114" priority="69" operator="containsText" text="No Favorable">
      <formula>NOT(ISERROR(SEARCH("No Favorable",I1)))</formula>
    </cfRule>
  </conditionalFormatting>
  <conditionalFormatting sqref="N1:N2 N16:N17 N12:N13 N4:N8">
    <cfRule type="containsText" dxfId="113" priority="68" operator="containsText" text="No Favorable">
      <formula>NOT(ISERROR(SEARCH("No Favorable",N1)))</formula>
    </cfRule>
  </conditionalFormatting>
  <conditionalFormatting sqref="S1:S2 S11:S14 S16 S4:S9">
    <cfRule type="containsText" dxfId="112" priority="67" operator="containsText" text="No Favorable">
      <formula>NOT(ISERROR(SEARCH("No Favorable",S1)))</formula>
    </cfRule>
  </conditionalFormatting>
  <conditionalFormatting sqref="S10">
    <cfRule type="containsText" dxfId="111" priority="66" operator="containsText" text="No Favorable">
      <formula>NOT(ISERROR(SEARCH("No Favorable",S10)))</formula>
    </cfRule>
  </conditionalFormatting>
  <conditionalFormatting sqref="S15">
    <cfRule type="containsText" dxfId="110" priority="65" operator="containsText" text="No Favorable">
      <formula>NOT(ISERROR(SEARCH("No Favorable",S15)))</formula>
    </cfRule>
  </conditionalFormatting>
  <conditionalFormatting sqref="S17">
    <cfRule type="containsText" dxfId="109" priority="64" operator="containsText" text="No Favorable">
      <formula>NOT(ISERROR(SEARCH("No Favorable",S17)))</formula>
    </cfRule>
  </conditionalFormatting>
  <conditionalFormatting sqref="S18">
    <cfRule type="containsText" dxfId="108" priority="63" operator="containsText" text="No Favorable">
      <formula>NOT(ISERROR(SEARCH("No Favorable",S18)))</formula>
    </cfRule>
  </conditionalFormatting>
  <conditionalFormatting sqref="S19">
    <cfRule type="containsText" dxfId="107" priority="62" operator="containsText" text="No Favorable">
      <formula>NOT(ISERROR(SEARCH("No Favorable",S19)))</formula>
    </cfRule>
  </conditionalFormatting>
  <conditionalFormatting sqref="N18">
    <cfRule type="containsText" dxfId="106" priority="61" operator="containsText" text="No Favorable">
      <formula>NOT(ISERROR(SEARCH("No Favorable",N18)))</formula>
    </cfRule>
  </conditionalFormatting>
  <conditionalFormatting sqref="N15">
    <cfRule type="containsText" dxfId="105" priority="60" operator="containsText" text="No Favorable">
      <formula>NOT(ISERROR(SEARCH("No Favorable",N15)))</formula>
    </cfRule>
  </conditionalFormatting>
  <conditionalFormatting sqref="N14">
    <cfRule type="containsText" dxfId="104" priority="59" operator="containsText" text="No Favorable">
      <formula>NOT(ISERROR(SEARCH("No Favorable",N14)))</formula>
    </cfRule>
  </conditionalFormatting>
  <conditionalFormatting sqref="N11">
    <cfRule type="containsText" dxfId="103" priority="58" operator="containsText" text="No Favorable">
      <formula>NOT(ISERROR(SEARCH("No Favorable",N11)))</formula>
    </cfRule>
  </conditionalFormatting>
  <conditionalFormatting sqref="N10">
    <cfRule type="containsText" dxfId="102" priority="57" operator="containsText" text="No Favorable">
      <formula>NOT(ISERROR(SEARCH("No Favorable",N10)))</formula>
    </cfRule>
  </conditionalFormatting>
  <conditionalFormatting sqref="N9">
    <cfRule type="containsText" dxfId="101" priority="56" operator="containsText" text="No Favorable">
      <formula>NOT(ISERROR(SEARCH("No Favorable",N9)))</formula>
    </cfRule>
  </conditionalFormatting>
  <conditionalFormatting sqref="N3">
    <cfRule type="containsText" dxfId="100" priority="55" operator="containsText" text="No Favorable">
      <formula>NOT(ISERROR(SEARCH("No Favorable",N3)))</formula>
    </cfRule>
  </conditionalFormatting>
  <conditionalFormatting sqref="S3">
    <cfRule type="containsText" dxfId="99" priority="54" operator="containsText" text="No Favorable">
      <formula>NOT(ISERROR(SEARCH("No Favorable",S3)))</formula>
    </cfRule>
  </conditionalFormatting>
  <conditionalFormatting sqref="I69">
    <cfRule type="containsText" dxfId="98" priority="53" operator="containsText" text="No Favorable">
      <formula>NOT(ISERROR(SEARCH("No Favorable",I69)))</formula>
    </cfRule>
  </conditionalFormatting>
  <conditionalFormatting sqref="I78">
    <cfRule type="containsText" dxfId="97" priority="52" operator="containsText" text="No Favorable">
      <formula>NOT(ISERROR(SEARCH("No Favorable",I78)))</formula>
    </cfRule>
  </conditionalFormatting>
  <conditionalFormatting sqref="I80">
    <cfRule type="containsText" dxfId="96" priority="51" operator="containsText" text="No Favorable">
      <formula>NOT(ISERROR(SEARCH("No Favorable",I80)))</formula>
    </cfRule>
  </conditionalFormatting>
  <conditionalFormatting sqref="I81">
    <cfRule type="containsText" dxfId="95" priority="50" operator="containsText" text="No Favorable">
      <formula>NOT(ISERROR(SEARCH("No Favorable",I81)))</formula>
    </cfRule>
  </conditionalFormatting>
  <conditionalFormatting sqref="I82">
    <cfRule type="containsText" dxfId="94" priority="49" operator="containsText" text="No Favorable">
      <formula>NOT(ISERROR(SEARCH("No Favorable",I82)))</formula>
    </cfRule>
  </conditionalFormatting>
  <conditionalFormatting sqref="I84">
    <cfRule type="containsText" dxfId="93" priority="48" operator="containsText" text="No Favorable">
      <formula>NOT(ISERROR(SEARCH("No Favorable",I84)))</formula>
    </cfRule>
  </conditionalFormatting>
  <conditionalFormatting sqref="I87">
    <cfRule type="containsText" dxfId="92" priority="47" operator="containsText" text="No Favorable">
      <formula>NOT(ISERROR(SEARCH("No Favorable",I87)))</formula>
    </cfRule>
  </conditionalFormatting>
  <conditionalFormatting sqref="I90">
    <cfRule type="containsText" dxfId="91" priority="46" operator="containsText" text="No Favorable">
      <formula>NOT(ISERROR(SEARCH("No Favorable",I90)))</formula>
    </cfRule>
  </conditionalFormatting>
  <conditionalFormatting sqref="I91">
    <cfRule type="containsText" dxfId="90" priority="45" operator="containsText" text="No Favorable">
      <formula>NOT(ISERROR(SEARCH("No Favorable",I91)))</formula>
    </cfRule>
  </conditionalFormatting>
  <conditionalFormatting sqref="I92">
    <cfRule type="containsText" dxfId="89" priority="44" operator="containsText" text="No Favorable">
      <formula>NOT(ISERROR(SEARCH("No Favorable",I92)))</formula>
    </cfRule>
  </conditionalFormatting>
  <conditionalFormatting sqref="I93">
    <cfRule type="containsText" dxfId="88" priority="43" operator="containsText" text="No Favorable">
      <formula>NOT(ISERROR(SEARCH("No Favorable",I93)))</formula>
    </cfRule>
  </conditionalFormatting>
  <conditionalFormatting sqref="I94">
    <cfRule type="containsText" dxfId="87" priority="42" operator="containsText" text="No Favorable">
      <formula>NOT(ISERROR(SEARCH("No Favorable",I94)))</formula>
    </cfRule>
  </conditionalFormatting>
  <conditionalFormatting sqref="I95">
    <cfRule type="containsText" dxfId="86" priority="40" operator="containsText" text="No Favorable">
      <formula>NOT(ISERROR(SEARCH("No Favorable",I95)))</formula>
    </cfRule>
  </conditionalFormatting>
  <conditionalFormatting sqref="I99">
    <cfRule type="containsText" dxfId="85" priority="39" operator="containsText" text="No Favorable">
      <formula>NOT(ISERROR(SEARCH("No Favorable",I99)))</formula>
    </cfRule>
  </conditionalFormatting>
  <conditionalFormatting sqref="I100">
    <cfRule type="containsText" dxfId="84" priority="38" operator="containsText" text="No Favorable">
      <formula>NOT(ISERROR(SEARCH("No Favorable",I100)))</formula>
    </cfRule>
  </conditionalFormatting>
  <conditionalFormatting sqref="I102">
    <cfRule type="containsText" dxfId="83" priority="37" operator="containsText" text="No Favorable">
      <formula>NOT(ISERROR(SEARCH("No Favorable",I102)))</formula>
    </cfRule>
  </conditionalFormatting>
  <conditionalFormatting sqref="I101">
    <cfRule type="containsText" dxfId="82" priority="36" operator="containsText" text="No Favorable">
      <formula>NOT(ISERROR(SEARCH("No Favorable",I101)))</formula>
    </cfRule>
  </conditionalFormatting>
  <conditionalFormatting sqref="I104">
    <cfRule type="containsText" dxfId="81" priority="35" operator="containsText" text="No Favorable">
      <formula>NOT(ISERROR(SEARCH("No Favorable",I104)))</formula>
    </cfRule>
  </conditionalFormatting>
  <conditionalFormatting sqref="I105">
    <cfRule type="containsText" dxfId="80" priority="34" operator="containsText" text="No Favorable">
      <formula>NOT(ISERROR(SEARCH("No Favorable",I105)))</formula>
    </cfRule>
  </conditionalFormatting>
  <conditionalFormatting sqref="I106">
    <cfRule type="containsText" dxfId="79" priority="33" operator="containsText" text="No Favorable">
      <formula>NOT(ISERROR(SEARCH("No Favorable",I106)))</formula>
    </cfRule>
  </conditionalFormatting>
  <conditionalFormatting sqref="I108">
    <cfRule type="containsText" dxfId="78" priority="32" operator="containsText" text="No Favorable">
      <formula>NOT(ISERROR(SEARCH("No Favorable",I108)))</formula>
    </cfRule>
  </conditionalFormatting>
  <conditionalFormatting sqref="I175">
    <cfRule type="containsText" dxfId="77" priority="30" operator="containsText" text="No Favorable">
      <formula>NOT(ISERROR(SEARCH("No Favorable",I175)))</formula>
    </cfRule>
  </conditionalFormatting>
  <conditionalFormatting sqref="I176">
    <cfRule type="containsText" dxfId="76" priority="29" operator="containsText" text="No Favorable">
      <formula>NOT(ISERROR(SEARCH("No Favorable",I176)))</formula>
    </cfRule>
  </conditionalFormatting>
  <conditionalFormatting sqref="I178">
    <cfRule type="containsText" dxfId="75" priority="28" operator="containsText" text="No Favorable">
      <formula>NOT(ISERROR(SEARCH("No Favorable",I178)))</formula>
    </cfRule>
  </conditionalFormatting>
  <conditionalFormatting sqref="I183">
    <cfRule type="containsText" dxfId="74" priority="27" operator="containsText" text="No Favorable">
      <formula>NOT(ISERROR(SEARCH("No Favorable",I183)))</formula>
    </cfRule>
  </conditionalFormatting>
  <conditionalFormatting sqref="I184">
    <cfRule type="containsText" dxfId="73" priority="26" operator="containsText" text="No Favorable">
      <formula>NOT(ISERROR(SEARCH("No Favorable",I184)))</formula>
    </cfRule>
  </conditionalFormatting>
  <conditionalFormatting sqref="I185">
    <cfRule type="containsText" dxfId="72" priority="25" operator="containsText" text="No Favorable">
      <formula>NOT(ISERROR(SEARCH("No Favorable",I185)))</formula>
    </cfRule>
  </conditionalFormatting>
  <conditionalFormatting sqref="I186">
    <cfRule type="containsText" dxfId="71" priority="24" operator="containsText" text="No Favorable">
      <formula>NOT(ISERROR(SEARCH("No Favorable",I186)))</formula>
    </cfRule>
  </conditionalFormatting>
  <conditionalFormatting sqref="I267">
    <cfRule type="containsText" dxfId="70" priority="23" operator="containsText" text="No Favorable">
      <formula>NOT(ISERROR(SEARCH("No Favorable",I267)))</formula>
    </cfRule>
  </conditionalFormatting>
  <conditionalFormatting sqref="I269">
    <cfRule type="containsText" dxfId="69" priority="22" operator="containsText" text="No Favorable">
      <formula>NOT(ISERROR(SEARCH("No Favorable",I269)))</formula>
    </cfRule>
  </conditionalFormatting>
  <conditionalFormatting sqref="I270">
    <cfRule type="containsText" dxfId="68" priority="21" operator="containsText" text="No Favorable">
      <formula>NOT(ISERROR(SEARCH("No Favorable",I270)))</formula>
    </cfRule>
  </conditionalFormatting>
  <conditionalFormatting sqref="I272">
    <cfRule type="containsText" dxfId="67" priority="20" operator="containsText" text="No Favorable">
      <formula>NOT(ISERROR(SEARCH("No Favorable",I272)))</formula>
    </cfRule>
  </conditionalFormatting>
  <conditionalFormatting sqref="I271">
    <cfRule type="containsText" dxfId="66" priority="19" operator="containsText" text="No Favorable">
      <formula>NOT(ISERROR(SEARCH("No Favorable",I271)))</formula>
    </cfRule>
  </conditionalFormatting>
  <conditionalFormatting sqref="I273">
    <cfRule type="containsText" dxfId="65" priority="18" operator="containsText" text="No Favorable">
      <formula>NOT(ISERROR(SEARCH("No Favorable",I273)))</formula>
    </cfRule>
  </conditionalFormatting>
  <conditionalFormatting sqref="I274">
    <cfRule type="containsText" dxfId="64" priority="17" operator="containsText" text="No Favorable">
      <formula>NOT(ISERROR(SEARCH("No Favorable",I274)))</formula>
    </cfRule>
  </conditionalFormatting>
  <conditionalFormatting sqref="I352">
    <cfRule type="containsText" dxfId="63" priority="5" operator="containsText" text="No Favorable">
      <formula>NOT(ISERROR(SEARCH("No Favorable",I352)))</formula>
    </cfRule>
  </conditionalFormatting>
  <conditionalFormatting sqref="I317">
    <cfRule type="containsText" dxfId="62" priority="16" operator="containsText" text="No Favorable">
      <formula>NOT(ISERROR(SEARCH("No Favorable",I317)))</formula>
    </cfRule>
  </conditionalFormatting>
  <conditionalFormatting sqref="I318">
    <cfRule type="containsText" dxfId="61" priority="15" operator="containsText" text="No Favorable">
      <formula>NOT(ISERROR(SEARCH("No Favorable",I318)))</formula>
    </cfRule>
  </conditionalFormatting>
  <conditionalFormatting sqref="I321">
    <cfRule type="containsText" dxfId="60" priority="14" operator="containsText" text="No Favorable">
      <formula>NOT(ISERROR(SEARCH("No Favorable",I321)))</formula>
    </cfRule>
  </conditionalFormatting>
  <conditionalFormatting sqref="I322">
    <cfRule type="containsText" dxfId="59" priority="13" operator="containsText" text="No Favorable">
      <formula>NOT(ISERROR(SEARCH("No Favorable",I322)))</formula>
    </cfRule>
  </conditionalFormatting>
  <conditionalFormatting sqref="I323">
    <cfRule type="containsText" dxfId="58" priority="12" operator="containsText" text="No Favorable">
      <formula>NOT(ISERROR(SEARCH("No Favorable",I323)))</formula>
    </cfRule>
  </conditionalFormatting>
  <conditionalFormatting sqref="I324">
    <cfRule type="containsText" dxfId="57" priority="11" operator="containsText" text="No Favorable">
      <formula>NOT(ISERROR(SEARCH("No Favorable",I324)))</formula>
    </cfRule>
  </conditionalFormatting>
  <conditionalFormatting sqref="I326">
    <cfRule type="containsText" dxfId="56" priority="10" operator="containsText" text="No Favorable">
      <formula>NOT(ISERROR(SEARCH("No Favorable",I326)))</formula>
    </cfRule>
  </conditionalFormatting>
  <conditionalFormatting sqref="I327">
    <cfRule type="containsText" dxfId="55" priority="9" operator="containsText" text="No Favorable">
      <formula>NOT(ISERROR(SEARCH("No Favorable",I327)))</formula>
    </cfRule>
  </conditionalFormatting>
  <conditionalFormatting sqref="I328">
    <cfRule type="containsText" dxfId="54" priority="8" operator="containsText" text="No Favorable">
      <formula>NOT(ISERROR(SEARCH("No Favorable",I328)))</formula>
    </cfRule>
  </conditionalFormatting>
  <conditionalFormatting sqref="I329">
    <cfRule type="containsText" dxfId="53" priority="7" operator="containsText" text="No Favorable">
      <formula>NOT(ISERROR(SEARCH("No Favorable",I329)))</formula>
    </cfRule>
  </conditionalFormatting>
  <conditionalFormatting sqref="I330:I339">
    <cfRule type="containsText" dxfId="52" priority="6" operator="containsText" text="No Favorable">
      <formula>NOT(ISERROR(SEARCH("No Favorable",I330)))</formula>
    </cfRule>
  </conditionalFormatting>
  <conditionalFormatting sqref="I4">
    <cfRule type="containsText" dxfId="51" priority="4" operator="containsText" text="No Favorable">
      <formula>NOT(ISERROR(SEARCH("No Favorable",I4)))</formula>
    </cfRule>
  </conditionalFormatting>
  <conditionalFormatting sqref="N169">
    <cfRule type="containsText" dxfId="50" priority="3" operator="containsText" text="No Favorable">
      <formula>NOT(ISERROR(SEARCH("No Favorable",N169)))</formula>
    </cfRule>
  </conditionalFormatting>
  <conditionalFormatting sqref="S134">
    <cfRule type="containsText" dxfId="49" priority="2" operator="containsText" text="No Favorable">
      <formula>NOT(ISERROR(SEARCH("No Favorable",S134)))</formula>
    </cfRule>
  </conditionalFormatting>
  <conditionalFormatting sqref="I172">
    <cfRule type="containsText" dxfId="48" priority="1" operator="containsText" text="No Favorable">
      <formula>NOT(ISERROR(SEARCH("No Favorable",I172)))</formula>
    </cfRule>
  </conditionalFormatting>
  <pageMargins left="0.25" right="0.25" top="0.75" bottom="0.75" header="0.3" footer="0.3"/>
  <pageSetup scale="32" orientation="landscape" r:id="rId1"/>
  <colBreaks count="1" manualBreakCount="1">
    <brk id="19" max="1048575" man="1"/>
  </colBreak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Informe consolidado</vt:lpstr>
      <vt:lpstr>Procesos</vt:lpstr>
      <vt:lpstr>Territoriales</vt:lpstr>
      <vt:lpstr>Procesos!Área_de_impresión</vt:lpstr>
      <vt:lpstr>Territoriales!Área_de_impresión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dlcarop</dc:creator>
  <cp:lastModifiedBy>DAVID</cp:lastModifiedBy>
  <cp:lastPrinted>2021-02-18T13:15:20Z</cp:lastPrinted>
  <dcterms:created xsi:type="dcterms:W3CDTF">2020-10-30T16:33:22Z</dcterms:created>
  <dcterms:modified xsi:type="dcterms:W3CDTF">2021-02-18T13:16:23Z</dcterms:modified>
</cp:coreProperties>
</file>